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600" windowHeight="8085" firstSheet="3" activeTab="13"/>
  </bookViews>
  <sheets>
    <sheet name="PROYECTOS" sheetId="11" r:id="rId1"/>
    <sheet name="Adopción esp" sheetId="4" r:id="rId2"/>
    <sheet name="emprendurismo indus" sheetId="1" r:id="rId3"/>
    <sheet name="empredurismo soc" sheetId="7" r:id="rId4"/>
    <sheet name="comerc ext" sheetId="12" r:id="rId5"/>
    <sheet name="incubadora" sheetId="13" r:id="rId6"/>
    <sheet name="cadenas" sheetId="14" r:id="rId7"/>
    <sheet name="Turismo" sheetId="15" r:id="rId8"/>
    <sheet name="rel. inter" sheetId="17" r:id="rId9"/>
    <sheet name="emprende" sheetId="19" r:id="rId10"/>
    <sheet name="React. merc" sheetId="22" r:id="rId11"/>
    <sheet name="eventos emprende" sheetId="18" r:id="rId12"/>
    <sheet name="PyL" sheetId="21" r:id="rId13"/>
    <sheet name="Certificacion ISO" sheetId="20" r:id="rId14"/>
  </sheets>
  <externalReferences>
    <externalReference r:id="rId15"/>
  </externalReferences>
  <definedNames>
    <definedName name="B">'[1]listas de consulta'!$B$4:$B$11</definedName>
    <definedName name="Dependencia" localSheetId="1">#REF!</definedName>
    <definedName name="Dependencia" localSheetId="6">#REF!</definedName>
    <definedName name="Dependencia" localSheetId="13">#REF!</definedName>
    <definedName name="Dependencia" localSheetId="4">#REF!</definedName>
    <definedName name="Dependencia" localSheetId="3">#REF!</definedName>
    <definedName name="Dependencia" localSheetId="9">#REF!</definedName>
    <definedName name="Dependencia" localSheetId="2">#REF!</definedName>
    <definedName name="Dependencia" localSheetId="11">#REF!</definedName>
    <definedName name="Dependencia" localSheetId="5">#REF!</definedName>
    <definedName name="Dependencia" localSheetId="0">#REF!</definedName>
    <definedName name="Dependencia" localSheetId="12">#REF!</definedName>
    <definedName name="Dependencia" localSheetId="10">#REF!</definedName>
    <definedName name="Dependencia" localSheetId="8">#REF!</definedName>
    <definedName name="Dependencia" localSheetId="7">#REF!</definedName>
    <definedName name="Dependencia">#REF!</definedName>
    <definedName name="e">'[1]listas de consulta'!$E$4:$E$31</definedName>
    <definedName name="ejeac">'[1]listas de consulta'!$D$4:$D$7</definedName>
    <definedName name="estructur">'[1]listas de consulta'!$F$4:$F$13</definedName>
    <definedName name="i">'[1]listas de consulta'!$J$4:$J$89</definedName>
    <definedName name="que">'[1]listas de consulta'!$I$4:$I$24</definedName>
    <definedName name="_xlnm.Print_Titles" localSheetId="0">PROYECTOS!$4:$4</definedName>
  </definedNames>
  <calcPr calcId="144525"/>
</workbook>
</file>

<file path=xl/calcChain.xml><?xml version="1.0" encoding="utf-8"?>
<calcChain xmlns="http://schemas.openxmlformats.org/spreadsheetml/2006/main">
  <c r="D25" i="11" l="1"/>
  <c r="P17" i="22"/>
  <c r="P18" i="22"/>
  <c r="P19" i="22"/>
  <c r="P24" i="22"/>
  <c r="P25" i="22"/>
  <c r="P26" i="22"/>
  <c r="D31" i="22"/>
  <c r="D32" i="22"/>
  <c r="D33" i="22"/>
  <c r="F24" i="11" l="1"/>
  <c r="F23" i="11"/>
  <c r="F22" i="11"/>
  <c r="F21" i="11"/>
  <c r="F14" i="11"/>
  <c r="F13" i="11"/>
  <c r="F12" i="11"/>
  <c r="F11" i="11"/>
  <c r="F10" i="11"/>
  <c r="F9" i="11"/>
  <c r="F8" i="11"/>
  <c r="F7" i="11"/>
  <c r="F38" i="21"/>
  <c r="G38" i="21"/>
  <c r="F39" i="21"/>
  <c r="F40" i="21"/>
  <c r="G40" i="21"/>
  <c r="F42" i="21"/>
  <c r="G37" i="21"/>
  <c r="F37" i="21"/>
  <c r="F36" i="18"/>
  <c r="G36" i="18"/>
  <c r="F37" i="18"/>
  <c r="G37" i="18"/>
  <c r="F38" i="18"/>
  <c r="G38" i="18"/>
  <c r="F39" i="18"/>
  <c r="G35" i="18"/>
  <c r="F35" i="18"/>
  <c r="F35" i="19"/>
  <c r="G35" i="19"/>
  <c r="F36" i="19"/>
  <c r="G36" i="19"/>
  <c r="G33" i="19"/>
  <c r="F33" i="19"/>
  <c r="G32" i="17"/>
  <c r="F32" i="17"/>
  <c r="F39" i="15"/>
  <c r="G39" i="15"/>
  <c r="F30" i="13"/>
  <c r="F36" i="4"/>
  <c r="G36" i="4"/>
  <c r="F37" i="4"/>
  <c r="G37" i="4"/>
  <c r="F38" i="4"/>
  <c r="G38" i="4"/>
  <c r="F39" i="4"/>
  <c r="G39" i="4"/>
  <c r="G35" i="4"/>
  <c r="F35" i="4"/>
  <c r="D37" i="21" l="1"/>
  <c r="E30" i="20"/>
  <c r="E29" i="20"/>
  <c r="E42" i="21"/>
  <c r="E41" i="21"/>
  <c r="E40" i="21"/>
  <c r="E39" i="21"/>
  <c r="E38" i="21"/>
  <c r="E37" i="21"/>
  <c r="E39" i="18"/>
  <c r="E38" i="18"/>
  <c r="E37" i="18"/>
  <c r="E36" i="18"/>
  <c r="E35" i="18"/>
  <c r="E36" i="19"/>
  <c r="E35" i="19"/>
  <c r="E34" i="19"/>
  <c r="E33" i="19"/>
  <c r="E33" i="17"/>
  <c r="E32" i="17"/>
  <c r="E31" i="17"/>
  <c r="E39" i="15"/>
  <c r="E38" i="15"/>
  <c r="E37" i="15"/>
  <c r="E36" i="15"/>
  <c r="E35" i="15"/>
  <c r="E30" i="14"/>
  <c r="E29" i="14"/>
  <c r="E30" i="13"/>
  <c r="E29" i="13"/>
  <c r="E33" i="12"/>
  <c r="E31" i="12"/>
  <c r="E36" i="1"/>
  <c r="E35" i="1"/>
  <c r="E34" i="1"/>
  <c r="E33" i="1"/>
  <c r="E39" i="4"/>
  <c r="E38" i="4"/>
  <c r="E37" i="4"/>
  <c r="E36" i="4"/>
  <c r="E35" i="4"/>
  <c r="P24" i="20"/>
  <c r="P23" i="20"/>
  <c r="P18" i="20"/>
  <c r="P17" i="20"/>
  <c r="P32" i="21"/>
  <c r="P28" i="21"/>
  <c r="P29" i="21"/>
  <c r="P30" i="21"/>
  <c r="P31" i="21"/>
  <c r="P27" i="21"/>
  <c r="P22" i="21"/>
  <c r="P18" i="21"/>
  <c r="P19" i="21"/>
  <c r="P20" i="21"/>
  <c r="P21" i="21"/>
  <c r="P17" i="21"/>
  <c r="P30" i="18"/>
  <c r="P27" i="18"/>
  <c r="P28" i="18"/>
  <c r="P29" i="18"/>
  <c r="P26" i="18"/>
  <c r="P21" i="18"/>
  <c r="P18" i="18"/>
  <c r="P19" i="18"/>
  <c r="P20" i="18"/>
  <c r="P17" i="18"/>
  <c r="P28" i="19"/>
  <c r="P26" i="19"/>
  <c r="P27" i="19"/>
  <c r="P25" i="19"/>
  <c r="P20" i="19"/>
  <c r="P18" i="19"/>
  <c r="P19" i="19"/>
  <c r="P17" i="19"/>
  <c r="P26" i="17"/>
  <c r="P25" i="17"/>
  <c r="P24" i="17"/>
  <c r="P19" i="17"/>
  <c r="P18" i="17"/>
  <c r="P17" i="17"/>
  <c r="P30" i="15"/>
  <c r="P27" i="15"/>
  <c r="P28" i="15"/>
  <c r="P29" i="15"/>
  <c r="P26" i="15"/>
  <c r="P21" i="15"/>
  <c r="P18" i="15"/>
  <c r="P19" i="15"/>
  <c r="P20" i="15"/>
  <c r="P17" i="15"/>
  <c r="P24" i="14"/>
  <c r="P23" i="14"/>
  <c r="P18" i="14"/>
  <c r="P17" i="14"/>
  <c r="P24" i="13"/>
  <c r="P23" i="13"/>
  <c r="P18" i="13"/>
  <c r="P17" i="13"/>
  <c r="P26" i="12"/>
  <c r="P25" i="12"/>
  <c r="P24" i="12"/>
  <c r="P19" i="12"/>
  <c r="P18" i="12"/>
  <c r="P17" i="12"/>
  <c r="P26" i="7"/>
  <c r="P25" i="7"/>
  <c r="P24" i="7"/>
  <c r="P19" i="7"/>
  <c r="P18" i="7"/>
  <c r="P17" i="7"/>
  <c r="P28" i="1"/>
  <c r="P26" i="1"/>
  <c r="P27" i="1"/>
  <c r="P25" i="1"/>
  <c r="P20" i="1"/>
  <c r="P19" i="1"/>
  <c r="P18" i="1"/>
  <c r="P17" i="1"/>
  <c r="P30" i="4"/>
  <c r="P27" i="4"/>
  <c r="P28" i="4"/>
  <c r="P29" i="4"/>
  <c r="P26" i="4"/>
  <c r="P21" i="4"/>
  <c r="P18" i="4"/>
  <c r="P19" i="4"/>
  <c r="P20" i="4"/>
  <c r="P17" i="4"/>
  <c r="D29" i="20"/>
  <c r="D30" i="20"/>
  <c r="D42" i="21"/>
  <c r="D41" i="21"/>
  <c r="D39" i="21"/>
  <c r="D38" i="21"/>
  <c r="D40" i="21"/>
  <c r="D38" i="18"/>
  <c r="D37" i="18"/>
  <c r="D36" i="18"/>
  <c r="D35" i="18"/>
  <c r="D39" i="18"/>
  <c r="D36" i="19"/>
  <c r="D35" i="19"/>
  <c r="D34" i="19"/>
  <c r="D33" i="19"/>
  <c r="D33" i="17"/>
  <c r="D31" i="17"/>
  <c r="D32" i="17"/>
  <c r="D39" i="15"/>
  <c r="D38" i="15"/>
  <c r="D37" i="15"/>
  <c r="D36" i="15"/>
  <c r="D35" i="15"/>
  <c r="D30" i="14"/>
  <c r="D29" i="14"/>
  <c r="D30" i="13"/>
  <c r="D29" i="13"/>
  <c r="D33" i="12"/>
  <c r="D31" i="12"/>
  <c r="D33" i="7"/>
  <c r="D32" i="7"/>
  <c r="D36" i="1"/>
  <c r="D35" i="1"/>
  <c r="D34" i="1"/>
  <c r="D33" i="1"/>
  <c r="D39" i="4"/>
  <c r="D37" i="4"/>
  <c r="D36" i="4"/>
  <c r="D35" i="4"/>
  <c r="D38" i="4"/>
  <c r="D13" i="11"/>
  <c r="C11" i="15"/>
  <c r="D26" i="11"/>
</calcChain>
</file>

<file path=xl/sharedStrings.xml><?xml version="1.0" encoding="utf-8"?>
<sst xmlns="http://schemas.openxmlformats.org/spreadsheetml/2006/main" count="1044" uniqueCount="203">
  <si>
    <t>DICIEMBRE</t>
  </si>
  <si>
    <t>NOVIEMBRE</t>
  </si>
  <si>
    <t>OCTUBRE</t>
  </si>
  <si>
    <t>SEPTIEMBRE</t>
  </si>
  <si>
    <t>AGOSTO</t>
  </si>
  <si>
    <t>JULIO</t>
  </si>
  <si>
    <t>JUNIO</t>
  </si>
  <si>
    <t>MAYO</t>
  </si>
  <si>
    <t>ABRIL</t>
  </si>
  <si>
    <t>MARZO</t>
  </si>
  <si>
    <t>FEBRERO</t>
  </si>
  <si>
    <t>ENERO</t>
  </si>
  <si>
    <t>COMPROMISO QUE ABONA</t>
  </si>
  <si>
    <t>MONTO DEL PROYECTO</t>
  </si>
  <si>
    <t>SUPUESTOS</t>
  </si>
  <si>
    <t>META DEL INDICADOR</t>
  </si>
  <si>
    <t>INDICADORES DE GESTIÓN</t>
  </si>
  <si>
    <t>ENTREGABLE DEL PROYECTO</t>
  </si>
  <si>
    <t>INDICADOR DE CUMPLIMIENTO DEL OBJETIVO</t>
  </si>
  <si>
    <t>OBJETIVO DEL PROYECTO</t>
  </si>
  <si>
    <t>NOMBRE DEL PROYECTO</t>
  </si>
  <si>
    <t>PROGRAMA</t>
  </si>
  <si>
    <t>23. Reactivación de zonas clave para el desarrollo de la ciudad</t>
  </si>
  <si>
    <t>Emprendurismo de industrias creativas</t>
  </si>
  <si>
    <t>Adopción de Espacios Públicos</t>
  </si>
  <si>
    <t>7.-Concertar con los actores del sector una estrategia que nos permita hacer de Guadalajara una ciudad más atractiva para el turista</t>
  </si>
  <si>
    <t>Emprendurismo Social</t>
  </si>
  <si>
    <t>4.-Concertar una alianza entre los agentes productivos, las instituciones educativas y el municipio para impulsar un programa de capacitación a las empresas financiadas</t>
  </si>
  <si>
    <t>Reuniones de coordinacion con las areas involucradas</t>
  </si>
  <si>
    <t>UNIDAD RESPONSABLE</t>
  </si>
  <si>
    <t>PROYECTO</t>
  </si>
  <si>
    <t>PTO MPAL</t>
  </si>
  <si>
    <t>Secretaría de Promoción Económica</t>
  </si>
  <si>
    <t>Operación de la Administración (Plataforma)</t>
  </si>
  <si>
    <t>Adopción de espacios públicos</t>
  </si>
  <si>
    <t>Emprendurismo social</t>
  </si>
  <si>
    <t>Dirección de Fomento a la Inversión</t>
  </si>
  <si>
    <t>Operación de la Administración</t>
  </si>
  <si>
    <t>Incubadora de Software</t>
  </si>
  <si>
    <t>Proyecto de creación de cadenas productivas especialmente con micros, pequeñas y medianas empresas locales y en nuevos sectores de la economía</t>
  </si>
  <si>
    <t>Dirección de Turismo</t>
  </si>
  <si>
    <t>Dirección de Relaciones Internacionales y Ciudades Hermanas</t>
  </si>
  <si>
    <t>Tramitación del Pasaporte Mexicano</t>
  </si>
  <si>
    <t>Convenios de colaboración</t>
  </si>
  <si>
    <t>Atención a delegaciones</t>
  </si>
  <si>
    <t>Dirección de Desarrollo de Emprendedores</t>
  </si>
  <si>
    <t>Eventos para emprendedores</t>
  </si>
  <si>
    <t>Dirección de Padrón y Licencias</t>
  </si>
  <si>
    <t>Certificación ISO:9000</t>
  </si>
  <si>
    <t>SUMA DE PROYECTOS</t>
  </si>
  <si>
    <t>TOTAL GENERAL</t>
  </si>
  <si>
    <t>Número de supervisiones de espacios realizadas</t>
  </si>
  <si>
    <t>3450 Supervisiones</t>
  </si>
  <si>
    <t>Número de nuevas empresas adoptantes de espacios</t>
  </si>
  <si>
    <t>Número de reuniones de coordinacion con las areas involucradas</t>
  </si>
  <si>
    <t>Número de supervisiones a espacios realizadas</t>
  </si>
  <si>
    <t>Número de actualizaciones a la base de espacios públicos adoptados</t>
  </si>
  <si>
    <t>Espacios adoptados</t>
  </si>
  <si>
    <t>Número de Espacios Adoptados</t>
  </si>
  <si>
    <t>100 Espacios Adoptados</t>
  </si>
  <si>
    <t>Las empresas adoptan espacios públicos para su mantenimiento</t>
  </si>
  <si>
    <t>Adoptar los espacios públicos como un instrumento de vinculación entre empresarios y el Gobierno Municipal, para que contribuyan al cuidado, mejoramiento y conservación del paisaje urbano. Agilizar el tramite de adopción de espacios públicos, así como supervisar y monitorear el mantenimiento y adopción de los espacios públicos municipales</t>
  </si>
  <si>
    <t>PROGRAMA OPERATIVO ANUAL 2015</t>
  </si>
  <si>
    <t>PROYECTO CON PERSPECTIVA DE GÉNERO</t>
  </si>
  <si>
    <t>No</t>
  </si>
  <si>
    <t>FECHA DE INICIO</t>
  </si>
  <si>
    <t>1 de enero de 2015</t>
  </si>
  <si>
    <t>FECHA DE TÉRMINO</t>
  </si>
  <si>
    <t>31 de diciembre de 2015</t>
  </si>
  <si>
    <t>AVANCE PROGRAMÁTICO DE INDICADORES</t>
  </si>
  <si>
    <t>INDICADOR</t>
  </si>
  <si>
    <t>FICHA DE PROYECTO</t>
  </si>
  <si>
    <t>21. Impulso a las inversiones en sectores estratégicos</t>
  </si>
  <si>
    <t>Número de proyectos impulsados de emprendurismo social</t>
  </si>
  <si>
    <t>10 Proyectos Impulsados</t>
  </si>
  <si>
    <t>Número de personas beneficiadas de eventos de emprendurismo social</t>
  </si>
  <si>
    <t>1000 Personas Beneficiadas</t>
  </si>
  <si>
    <t>Captar ciudadanos para la asesoría y registro de sus proyectos de las distintas convocatorias presentadas a nivel federales y estatales de emprendurismo social, mediante campañas de difusion informativas</t>
  </si>
  <si>
    <t>Proyectos impulsados de emprendurismo social</t>
  </si>
  <si>
    <t>Los ciudadanos participan en las convocatorias de emprendurismo social</t>
  </si>
  <si>
    <t>Trabajar en segmentos diferentes de industrias creativas dada su área de oportunidad  los cuales lo conforman: "Tuneles disfruta tu camino, Rostros, Intervención de espacios públicos" con ello se interviene un sector hasta ahora no abordado como lo es el arte urbano y sus actores principales, dando la oportunidad de desarrollar la actividad económica de una  manera formal y creando una base de datos de artistas urbanos para futuras intervenciones y la promoción de los mismos en el mercado laboral</t>
  </si>
  <si>
    <t>Número de intervenciones realizadas</t>
  </si>
  <si>
    <t>Espacios intervenidos con acciones de Arte en tu ciudad</t>
  </si>
  <si>
    <t>31 de mayo de 2015</t>
  </si>
  <si>
    <t>Número de esculturas intervenidas</t>
  </si>
  <si>
    <t>Número de Intervención de Rostros</t>
  </si>
  <si>
    <t>Porcentaje de avance en la realización del Festival Entropía</t>
  </si>
  <si>
    <t>Porcentaje de avance de la Intervención en fachadas de multifamiliares</t>
  </si>
  <si>
    <t>3 Rostros, 6 Esculturas. 9 en Total</t>
  </si>
  <si>
    <t>El IPEJAL autoriza la intervención de inmuebles</t>
  </si>
  <si>
    <t>Comercio Exterior</t>
  </si>
  <si>
    <t>Asesorar y Capacitar a las Empresas del Municipio en temas de comercio exterior así como brindarles las herramientas para exportar su producto a otros países</t>
  </si>
  <si>
    <t>16.-Construir una alianza estratégica con los sectores tradicionales de nuestra economía, con el objetivo de apoyarlos para ser más productivos y competitivos</t>
  </si>
  <si>
    <t>12 Empresas Incubadas</t>
  </si>
  <si>
    <t>9.-Dar continuidad y fortalecer el Proyecto Incusoft</t>
  </si>
  <si>
    <t>Empresas incubadas</t>
  </si>
  <si>
    <t>Desarrollar el contenido actualizado del "WGY GDL" para poder contar con un instrumento de negociación que brinde información de última generación y muestre las oportunidades potenciales de negocio y las ventajas competitivas de la ciudad, para que al presentarse, despierte el interés ante los inversionistas que nos visitan o visitamos.</t>
  </si>
  <si>
    <t>Producto digital que presente el WHY GDL.</t>
  </si>
  <si>
    <t>Personas capacitadas en comercio exterior</t>
  </si>
  <si>
    <t>Las personas asisten a los cursos de comercio exterior</t>
  </si>
  <si>
    <t>Número de personas capacitadas en comercio exterior</t>
  </si>
  <si>
    <t>800 personas capacitadas</t>
  </si>
  <si>
    <t>Número de cursos impartidos en comercio exterior</t>
  </si>
  <si>
    <t>20 cursos impartidos</t>
  </si>
  <si>
    <t>Número de empresas asesoradas en comercio exterior</t>
  </si>
  <si>
    <t>$475,000 (operativo)</t>
  </si>
  <si>
    <t>Incubar a empresas en desarrollo orientadas al clúster tecnológico, brindando capacitación a las mismas y a personas vinculadas a estos temas que buscan información y apoyo por parte del municipio</t>
  </si>
  <si>
    <t xml:space="preserve">Número de empresas incubadas </t>
  </si>
  <si>
    <t>Las empresas se inscriben en el programa de incubación</t>
  </si>
  <si>
    <t>No aplica</t>
  </si>
  <si>
    <t>Porcentaje de avance de la Producción del contenido del WHY GDL.</t>
  </si>
  <si>
    <t>Las empresas participan en el desarrollo del producto digital WHY GDL</t>
  </si>
  <si>
    <t>Atención a visitantes</t>
  </si>
  <si>
    <t>Visitantes a la ciudad atendidos</t>
  </si>
  <si>
    <t>Número de visitantes atendidos</t>
  </si>
  <si>
    <t>Las personas visitan la ciudad</t>
  </si>
  <si>
    <t>Número de visitantes nacionales atendidos</t>
  </si>
  <si>
    <t>Número de visitantes extranjeros atendidos</t>
  </si>
  <si>
    <t>Número de visitantes atendidos en los módulos de información</t>
  </si>
  <si>
    <t>Relaciones internacionales</t>
  </si>
  <si>
    <t>Número de pasaportes tramitados</t>
  </si>
  <si>
    <t>Número de delegaciones atendidas</t>
  </si>
  <si>
    <t>Número de convenios de colaboración firmados</t>
  </si>
  <si>
    <t>8.-Vigorizar los actuales programas de capacitación y oficios</t>
  </si>
  <si>
    <t>22. Modelo de apoyo a emprendedores</t>
  </si>
  <si>
    <t>Fomento del Emprendurismo</t>
  </si>
  <si>
    <t>Impulsar al emprendurismo, mediante tres eventos que reafirman la participacion del ayuntamiento de guadalajara en la cultura emprendedora, 1.-expo emprende, un espacio de oportunidad para las mypimes y los jovenes emprendedores, 2.-congreso de mujeres tapatias emprendedoras porque la mujer es motor de crecimiento un  acercamiento a tapatias exitosas con aquellas  que inician un negocio, 3.-simulador de negocios infantil sembrar la semilla del emprendurismo en las nuevas generaciones mediante simuladores de negocioas que fomentan la cultura emprendedora.</t>
  </si>
  <si>
    <t>Eventos de emprendurismo realizados</t>
  </si>
  <si>
    <t>Número de personas beneficiadas de los eventos de emprendurismo</t>
  </si>
  <si>
    <t>Las personas asisten a los eventos de emprendurismo</t>
  </si>
  <si>
    <t>Apoyos emprende</t>
  </si>
  <si>
    <t>Número de microcréditos otorgados</t>
  </si>
  <si>
    <t>Apoyos económicos entregados</t>
  </si>
  <si>
    <t>Número de empleos generados</t>
  </si>
  <si>
    <t>Número de empleos protegidos</t>
  </si>
  <si>
    <t>Sí</t>
  </si>
  <si>
    <t>Las personas solicitan apoyo para emprender o fortalecer un negocio</t>
  </si>
  <si>
    <t>3 Auditorias</t>
  </si>
  <si>
    <t>85.-Reducir el tiempo de atención al ciudadano en un 50%</t>
  </si>
  <si>
    <t>25. Legalidad y formalización de la economía</t>
  </si>
  <si>
    <t>Número de auditorias de Calidad ISO 9000 realizadas</t>
  </si>
  <si>
    <t>Cumplir con la norma de certificación ISO:9000 para medir la continuidad de la calidad en los servicios que se otorgan</t>
  </si>
  <si>
    <t>Las empresas de certificación ISO participan en el concurso</t>
  </si>
  <si>
    <t>8 reuniones</t>
  </si>
  <si>
    <t>5 reuniones</t>
  </si>
  <si>
    <t>Promover la ciudad dentro y fuera del pais como un destino para visitar e invertir, capacitar al personal de la industria turistica que atiende a los turistas, otorgar informacion turistica de la ciudad, gestionar proyectos turisticos</t>
  </si>
  <si>
    <t>Número de visitantes atendidos en recorridos turísticos</t>
  </si>
  <si>
    <t>186,143 visitantes atendidos</t>
  </si>
  <si>
    <t>37,130 visitantes atendidos</t>
  </si>
  <si>
    <t xml:space="preserve">Recibir, asesorar y acompañar durante su estancia en la ciudad de Guadalajara a las delegaciones oficiales extranjeras y nacionales interesadas en establecer vinculos, economicos, politicos y sociales y emprender proyectos especificos. </t>
  </si>
  <si>
    <t>16 delegaciones</t>
  </si>
  <si>
    <t>5 convenios</t>
  </si>
  <si>
    <t>Las delegaciones visitan la ciudad y están dispuestas a firmar un convenio</t>
  </si>
  <si>
    <t>Vínculos económicos, políticos y sociales establecidos</t>
  </si>
  <si>
    <t>Fomentar el emprendurismo en la población generando con ello una activación económica y laboral, complementándolo con sus programas de capacitación se abordan las aéreas necesarias para la reactivación económica de algunos sectores  del municipio.</t>
  </si>
  <si>
    <t>12 reuniones</t>
  </si>
  <si>
    <t>316 microcréditos (97 Emprende GDL, 26 Promype Social, 193 Promype para ellas)</t>
  </si>
  <si>
    <t>Número de gestiones para organizar evento "Simulador de Negocios Infantil"</t>
  </si>
  <si>
    <t>Número de gestiones para organizar evento "Congreso de Tapatías Emprendedoras"</t>
  </si>
  <si>
    <t>Número de gestiones para organizar evento "Expo Emprende Guadalajara"</t>
  </si>
  <si>
    <t>3 reuniones</t>
  </si>
  <si>
    <t>2. Incrementar los recursos que hasta ahora se han otorgado en créditos</t>
  </si>
  <si>
    <t>7. Concertar con los actores del sector una estrategia que nos permita hacer de Guadalajara una ciudad más atractiva para el turista</t>
  </si>
  <si>
    <t>109. Impulsar una agenda estratégica con nuestras ciudades hermanas que permita establecer acuerdos económicos, culturales y sociales que abonen a la gran participación de la ciudad en el mundo</t>
  </si>
  <si>
    <t>Operación de la Dirección de Padrón y Licencias</t>
  </si>
  <si>
    <t>Licencias renovadas</t>
  </si>
  <si>
    <t>Número de empleos creados por concepto de licencias</t>
  </si>
  <si>
    <t>Las personas renuevas sus licencias de giro</t>
  </si>
  <si>
    <t>Número de licencias renovadas Tipo A</t>
  </si>
  <si>
    <t>Número de licencias renovadas Tipo B</t>
  </si>
  <si>
    <t>Número de licencias renovadas Tipo C</t>
  </si>
  <si>
    <t>Número de licencias renovadas Tipo D</t>
  </si>
  <si>
    <t>Número de licencias expedidas</t>
  </si>
  <si>
    <t>AVANCE FÍSICO DE INDICADORES</t>
  </si>
  <si>
    <t>Número de espacios adoptados</t>
  </si>
  <si>
    <t>PORCENTAJE DE AVANCE</t>
  </si>
  <si>
    <t>1ER TRIM</t>
  </si>
  <si>
    <t>2DO TRIM</t>
  </si>
  <si>
    <t>3ER TRIM</t>
  </si>
  <si>
    <t>4TO TRIM</t>
  </si>
  <si>
    <t>Número de licencias expedidas Tipo A</t>
  </si>
  <si>
    <t>Número de licencias expedidas Tipo B</t>
  </si>
  <si>
    <t>Número de licencias expedidas Tipo C</t>
  </si>
  <si>
    <t>Número de licencias expedidas Tipo D</t>
  </si>
  <si>
    <t>NA</t>
  </si>
  <si>
    <t>AVANCE FINANCIERO</t>
  </si>
  <si>
    <t>AVANCE FÍSICO</t>
  </si>
  <si>
    <t>META</t>
  </si>
  <si>
    <t>AVANCE</t>
  </si>
  <si>
    <t>SECRETARÍA DE PROMOCIÓN ECONÓMICA</t>
  </si>
  <si>
    <t>Número de beneficiarios de la remodelación de mercados</t>
  </si>
  <si>
    <t>Número de reuniones de coordinación con las areas involucradas</t>
  </si>
  <si>
    <t>Número de mercados intervenidos en remodelación o reacondicionamiento</t>
  </si>
  <si>
    <t>5.-Impulsar un programa de mejoras y potenciación de los mercados municipales denominado  “Nuevo Mercado para el Siglo XXI”, que contemple aspectos de infraestructura, comercialización, capital humano, logística, capitalización, asociacionismo</t>
  </si>
  <si>
    <t>Los locatarios permiten las labores de remodelación y mantenimiento de mercados</t>
  </si>
  <si>
    <t>Mercados remodelados</t>
  </si>
  <si>
    <t>40 mercados</t>
  </si>
  <si>
    <t>El proyecto consta de la remodelación o reacondicionamiento según las necesidades en distintos mercados del municipio de Guadalajara</t>
  </si>
  <si>
    <t>Programa de reactivación integral de Mercados Municipales</t>
  </si>
  <si>
    <t>DIRECCIÓN DE MERCADOS</t>
  </si>
  <si>
    <t>Dirección de Mercados</t>
  </si>
  <si>
    <t>Programa de reactivación integral del Mercado de Abastos</t>
  </si>
  <si>
    <t>Programa de reactivación integral del Mercado Libertad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</si>
</sst>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_-;\-&quot;$&quot;* #,##0_-;_-&quot;$&quot;* &quot;-&quot;??_-;_-@_-"/>
    <numFmt numFmtId="165" formatCode="&quot;$&quot;#,##0.00"/>
    <numFmt numFmtId="166" formatCode="_-* #,##0_-;\-* #,##0_-;_-* &quot;-&quot;??_-;_-@_-"/>
  </numFmts>
  <fonts count="20" x14ac:knownFonts="1">
    <font>
      <sz val="11"/>
      <color theme="1"/>
      <name val="Calibri"/>
      <family val="2"/>
      <scheme val="minor"/>
    </font>
    <font>
      <sz val="11"/>
      <color theme="1"/>
      <name val="Calibri"/>
      <family val="2"/>
      <scheme val="minor"/>
    </font>
    <font>
      <b/>
      <sz val="14"/>
      <name val="Calibri"/>
      <family val="2"/>
      <scheme val="minor"/>
    </font>
    <font>
      <b/>
      <sz val="10"/>
      <color theme="0"/>
      <name val="Calibri"/>
      <family val="2"/>
      <scheme val="minor"/>
    </font>
    <font>
      <b/>
      <sz val="14"/>
      <color theme="0"/>
      <name val="Calibri"/>
      <family val="2"/>
      <scheme val="minor"/>
    </font>
    <font>
      <b/>
      <sz val="16"/>
      <color theme="1"/>
      <name val="Calibri"/>
      <family val="2"/>
      <scheme val="minor"/>
    </font>
    <font>
      <b/>
      <sz val="14"/>
      <color theme="1"/>
      <name val="Calibri"/>
      <family val="2"/>
      <scheme val="minor"/>
    </font>
    <font>
      <sz val="11"/>
      <color indexed="8"/>
      <name val="Calibri"/>
      <family val="2"/>
    </font>
    <font>
      <sz val="10"/>
      <color indexed="8"/>
      <name val="MS Sans Serif"/>
      <family val="2"/>
    </font>
    <font>
      <sz val="10"/>
      <color rgb="FF000000"/>
      <name val="Arial"/>
      <family val="2"/>
    </font>
    <font>
      <b/>
      <sz val="13.9"/>
      <color indexed="8"/>
      <name val="Arial"/>
      <family val="2"/>
    </font>
    <font>
      <b/>
      <sz val="12"/>
      <color theme="0"/>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22"/>
      <color theme="0"/>
      <name val="Calibri"/>
      <family val="2"/>
      <scheme val="minor"/>
    </font>
    <font>
      <b/>
      <sz val="16"/>
      <color theme="0"/>
      <name val="Calibri"/>
      <family val="2"/>
      <scheme val="minor"/>
    </font>
    <font>
      <b/>
      <sz val="14"/>
      <color indexed="9"/>
      <name val="Calibri"/>
      <family val="2"/>
    </font>
    <font>
      <b/>
      <sz val="11"/>
      <color indexed="9"/>
      <name val="Calibri"/>
      <family val="2"/>
    </font>
    <font>
      <sz val="11"/>
      <name val="Calibri"/>
      <family val="2"/>
    </font>
  </fonts>
  <fills count="5">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diagonal/>
    </border>
  </borders>
  <cellStyleXfs count="18">
    <xf numFmtId="0" fontId="0"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9" fillId="0" borderId="0"/>
    <xf numFmtId="9" fontId="10"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0" fillId="0" borderId="0" xfId="0" applyBorder="1"/>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12" xfId="0" applyFont="1" applyFill="1" applyBorder="1" applyAlignment="1">
      <alignment horizontal="left" vertical="center" wrapText="1"/>
    </xf>
    <xf numFmtId="0" fontId="0" fillId="0" borderId="5" xfId="0" applyBorder="1" applyAlignment="1">
      <alignment vertical="center" wrapText="1"/>
    </xf>
    <xf numFmtId="164" fontId="0" fillId="0" borderId="5" xfId="5" applyNumberFormat="1" applyFont="1" applyBorder="1" applyAlignment="1">
      <alignment vertical="center"/>
    </xf>
    <xf numFmtId="0" fontId="0" fillId="0" borderId="5" xfId="0" applyBorder="1" applyAlignment="1">
      <alignment horizontal="left" vertical="center" wrapText="1"/>
    </xf>
    <xf numFmtId="0" fontId="12" fillId="0" borderId="15" xfId="0" applyFont="1" applyFill="1" applyBorder="1" applyAlignment="1">
      <alignment horizontal="right" vertical="center" wrapText="1"/>
    </xf>
    <xf numFmtId="164" fontId="12" fillId="0" borderId="0" xfId="0" applyNumberFormat="1" applyFont="1"/>
    <xf numFmtId="0" fontId="11" fillId="3" borderId="0" xfId="0" applyFont="1" applyFill="1" applyBorder="1" applyAlignment="1">
      <alignment horizontal="right" vertical="center" wrapText="1"/>
    </xf>
    <xf numFmtId="164" fontId="11" fillId="3" borderId="0" xfId="0" applyNumberFormat="1" applyFont="1" applyFill="1"/>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3"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wrapText="1"/>
    </xf>
    <xf numFmtId="166" fontId="14" fillId="0" borderId="5" xfId="15" applyNumberFormat="1" applyFont="1" applyFill="1" applyBorder="1" applyAlignment="1">
      <alignment vertical="center"/>
    </xf>
    <xf numFmtId="166" fontId="14" fillId="0" borderId="13" xfId="15" applyNumberFormat="1" applyFont="1" applyFill="1" applyBorder="1" applyAlignment="1">
      <alignment vertical="center"/>
    </xf>
    <xf numFmtId="166" fontId="14" fillId="0" borderId="4" xfId="15" applyNumberFormat="1" applyFont="1" applyFill="1" applyBorder="1" applyAlignment="1">
      <alignment vertical="center"/>
    </xf>
    <xf numFmtId="166" fontId="14" fillId="0" borderId="16" xfId="15" applyNumberFormat="1" applyFont="1" applyFill="1" applyBorder="1" applyAlignment="1">
      <alignment vertical="center"/>
    </xf>
    <xf numFmtId="166" fontId="14" fillId="0" borderId="2" xfId="15" applyNumberFormat="1" applyFont="1" applyFill="1" applyBorder="1" applyAlignment="1">
      <alignment vertical="center"/>
    </xf>
    <xf numFmtId="166" fontId="14" fillId="0" borderId="1" xfId="15" applyNumberFormat="1" applyFont="1" applyFill="1" applyBorder="1" applyAlignment="1">
      <alignment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1" fontId="14" fillId="0" borderId="5" xfId="15" applyNumberFormat="1" applyFont="1" applyBorder="1" applyAlignment="1">
      <alignment horizontal="center" vertical="center"/>
    </xf>
    <xf numFmtId="0" fontId="14" fillId="0" borderId="5" xfId="0" applyNumberFormat="1" applyFont="1" applyBorder="1" applyAlignment="1">
      <alignment horizontal="center" vertical="center"/>
    </xf>
    <xf numFmtId="9" fontId="14" fillId="0" borderId="5" xfId="0" applyNumberFormat="1" applyFont="1" applyBorder="1" applyAlignment="1">
      <alignment horizontal="center" vertical="center"/>
    </xf>
    <xf numFmtId="9" fontId="14" fillId="0" borderId="2" xfId="0" applyNumberFormat="1" applyFont="1" applyBorder="1" applyAlignment="1">
      <alignment horizontal="center" vertical="center"/>
    </xf>
    <xf numFmtId="0" fontId="14" fillId="0" borderId="5" xfId="0" applyNumberFormat="1" applyFont="1" applyFill="1" applyBorder="1" applyAlignment="1">
      <alignment horizontal="center" vertical="center"/>
    </xf>
    <xf numFmtId="0" fontId="14" fillId="0" borderId="13" xfId="0"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6" xfId="0" applyFont="1" applyFill="1" applyBorder="1" applyAlignment="1">
      <alignment horizontal="center" vertical="center"/>
    </xf>
    <xf numFmtId="1" fontId="14" fillId="0" borderId="5" xfId="15" applyNumberFormat="1" applyFont="1" applyFill="1" applyBorder="1" applyAlignment="1">
      <alignment horizontal="center" vertical="center"/>
    </xf>
    <xf numFmtId="9" fontId="14" fillId="0" borderId="5" xfId="0" applyNumberFormat="1" applyFont="1" applyFill="1" applyBorder="1" applyAlignment="1">
      <alignment horizontal="center" vertical="center"/>
    </xf>
    <xf numFmtId="9" fontId="14" fillId="0" borderId="2" xfId="0" applyNumberFormat="1" applyFont="1" applyFill="1" applyBorder="1" applyAlignment="1">
      <alignment horizontal="center" vertical="center"/>
    </xf>
    <xf numFmtId="9" fontId="14" fillId="0" borderId="5" xfId="17" applyFont="1" applyFill="1" applyBorder="1" applyAlignment="1">
      <alignment horizontal="center" vertical="center"/>
    </xf>
    <xf numFmtId="9" fontId="14" fillId="0" borderId="2" xfId="17" applyFont="1" applyFill="1" applyBorder="1" applyAlignment="1">
      <alignment horizontal="center" vertical="center"/>
    </xf>
    <xf numFmtId="9" fontId="14" fillId="0" borderId="4" xfId="0" applyNumberFormat="1" applyFont="1" applyBorder="1" applyAlignment="1">
      <alignment horizontal="center" vertical="center"/>
    </xf>
    <xf numFmtId="9" fontId="14" fillId="0" borderId="1" xfId="0" applyNumberFormat="1" applyFont="1" applyBorder="1" applyAlignment="1">
      <alignment horizontal="center" vertical="center"/>
    </xf>
    <xf numFmtId="9" fontId="14" fillId="0" borderId="13" xfId="17" applyFont="1" applyFill="1" applyBorder="1" applyAlignment="1">
      <alignment horizontal="center" vertical="center"/>
    </xf>
    <xf numFmtId="9" fontId="0" fillId="0" borderId="5" xfId="17" applyFont="1" applyBorder="1" applyAlignment="1">
      <alignment horizontal="center" vertical="center"/>
    </xf>
    <xf numFmtId="9" fontId="0" fillId="0" borderId="5" xfId="17" applyFont="1" applyBorder="1" applyAlignment="1">
      <alignment horizontal="center" vertical="center"/>
    </xf>
    <xf numFmtId="9" fontId="11" fillId="3" borderId="0" xfId="17" applyFont="1" applyFill="1" applyAlignment="1">
      <alignment horizontal="center" vertical="center"/>
    </xf>
    <xf numFmtId="0" fontId="18" fillId="2" borderId="5" xfId="0" applyFont="1" applyFill="1" applyBorder="1" applyAlignment="1">
      <alignment horizontal="center" vertical="center" wrapText="1"/>
    </xf>
    <xf numFmtId="9" fontId="11" fillId="3" borderId="0" xfId="17" applyFont="1" applyFill="1" applyAlignment="1">
      <alignment horizontal="center"/>
    </xf>
    <xf numFmtId="9" fontId="14" fillId="0" borderId="2" xfId="17" applyFont="1" applyBorder="1" applyAlignment="1">
      <alignment horizontal="center" vertical="center"/>
    </xf>
    <xf numFmtId="9" fontId="14" fillId="0" borderId="4" xfId="17" applyFont="1" applyBorder="1" applyAlignment="1">
      <alignment horizontal="center" vertical="center"/>
    </xf>
    <xf numFmtId="9" fontId="14" fillId="0" borderId="1" xfId="17" applyFont="1" applyBorder="1" applyAlignment="1">
      <alignment horizontal="center" vertical="center"/>
    </xf>
    <xf numFmtId="9" fontId="14" fillId="0" borderId="4" xfId="17" applyFont="1" applyFill="1" applyBorder="1" applyAlignment="1">
      <alignment horizontal="center" vertical="center"/>
    </xf>
    <xf numFmtId="9" fontId="14" fillId="0" borderId="1" xfId="17" applyFont="1" applyFill="1" applyBorder="1" applyAlignment="1">
      <alignment horizontal="center" vertical="center"/>
    </xf>
    <xf numFmtId="9" fontId="14" fillId="0" borderId="2" xfId="17" applyNumberFormat="1" applyFont="1" applyFill="1" applyBorder="1" applyAlignment="1">
      <alignment horizontal="center" vertical="center"/>
    </xf>
    <xf numFmtId="9" fontId="14" fillId="0" borderId="5" xfId="17" applyNumberFormat="1" applyFont="1" applyFill="1" applyBorder="1" applyAlignment="1">
      <alignment horizontal="center" vertical="center"/>
    </xf>
    <xf numFmtId="9" fontId="14" fillId="0" borderId="16" xfId="17" applyFont="1" applyFill="1" applyBorder="1" applyAlignment="1">
      <alignment horizontal="center" vertical="center"/>
    </xf>
    <xf numFmtId="9" fontId="0" fillId="0" borderId="5" xfId="17" applyFont="1" applyBorder="1" applyAlignment="1">
      <alignment horizontal="center" vertical="center"/>
    </xf>
    <xf numFmtId="0" fontId="14" fillId="0" borderId="2" xfId="0" applyFont="1" applyBorder="1" applyAlignment="1">
      <alignment horizontal="center" vertical="center" wrapText="1"/>
    </xf>
    <xf numFmtId="0" fontId="19" fillId="0" borderId="5" xfId="0" applyFont="1" applyFill="1"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15" fillId="4" borderId="0" xfId="0" applyFont="1" applyFill="1" applyAlignment="1">
      <alignment horizontal="center" vertical="center"/>
    </xf>
    <xf numFmtId="0" fontId="16" fillId="4" borderId="0" xfId="0" applyFont="1" applyFill="1" applyAlignment="1">
      <alignment horizontal="center" vertical="center"/>
    </xf>
    <xf numFmtId="164" fontId="0" fillId="0" borderId="5" xfId="5" applyNumberFormat="1" applyFont="1" applyBorder="1" applyAlignment="1">
      <alignment horizontal="center" vertical="center"/>
    </xf>
    <xf numFmtId="9" fontId="0" fillId="0" borderId="5" xfId="17" applyFont="1" applyBorder="1" applyAlignment="1">
      <alignment horizontal="center" vertical="center"/>
    </xf>
    <xf numFmtId="0" fontId="17" fillId="2" borderId="1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9" fontId="0" fillId="0" borderId="13" xfId="17" applyFont="1" applyBorder="1" applyAlignment="1">
      <alignment horizontal="center" vertical="center"/>
    </xf>
    <xf numFmtId="9" fontId="0" fillId="0" borderId="14" xfId="17" applyFont="1" applyBorder="1" applyAlignment="1">
      <alignment horizontal="center" vertical="center"/>
    </xf>
    <xf numFmtId="9" fontId="0" fillId="0" borderId="10" xfId="17" applyFont="1" applyBorder="1" applyAlignment="1">
      <alignment horizontal="center" vertical="center"/>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165" fontId="5" fillId="0" borderId="5" xfId="16" applyNumberFormat="1" applyFont="1" applyBorder="1" applyAlignment="1">
      <alignment horizontal="center" vertical="center" wrapText="1"/>
    </xf>
    <xf numFmtId="165" fontId="5" fillId="0" borderId="4" xfId="16"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6" fillId="0" borderId="0" xfId="0" applyFont="1" applyBorder="1" applyAlignment="1">
      <alignment horizont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9" fontId="14" fillId="0" borderId="5"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165" fontId="5" fillId="0" borderId="5"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165" fontId="6" fillId="0" borderId="5"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cellXfs>
  <cellStyles count="18">
    <cellStyle name="Millares" xfId="15" builtinId="3"/>
    <cellStyle name="Millares 2" xfId="1"/>
    <cellStyle name="Millares 3" xfId="2"/>
    <cellStyle name="Moneda" xfId="16" builtinId="4"/>
    <cellStyle name="Moneda 2" xfId="3"/>
    <cellStyle name="Moneda 2 2" xfId="4"/>
    <cellStyle name="Moneda 3" xfId="5"/>
    <cellStyle name="Moneda 3 2" xfId="6"/>
    <cellStyle name="Moneda 3 3" xfId="7"/>
    <cellStyle name="Moneda 4" xfId="8"/>
    <cellStyle name="Moneda 5" xfId="9"/>
    <cellStyle name="Normal" xfId="0" builtinId="0"/>
    <cellStyle name="Normal 2" xfId="10"/>
    <cellStyle name="Normal 3" xfId="11"/>
    <cellStyle name="Porcentaje" xfId="17" builtinId="5"/>
    <cellStyle name="Porcentaje 2" xfId="12"/>
    <cellStyle name="Porcentual 2" xfId="13"/>
    <cellStyle name="Porcentual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workbookViewId="0">
      <selection activeCell="F26" sqref="F26"/>
    </sheetView>
  </sheetViews>
  <sheetFormatPr baseColWidth="10" defaultRowHeight="15" x14ac:dyDescent="0.25"/>
  <cols>
    <col min="1" max="1" width="2.28515625" customWidth="1"/>
    <col min="2" max="2" width="32.5703125" customWidth="1"/>
    <col min="3" max="3" width="62.28515625" customWidth="1"/>
    <col min="4" max="4" width="20.5703125" customWidth="1"/>
    <col min="5" max="5" width="12.140625" hidden="1" customWidth="1"/>
    <col min="6" max="6" width="11" customWidth="1"/>
  </cols>
  <sheetData>
    <row r="1" spans="2:6" ht="28.5" x14ac:dyDescent="0.25">
      <c r="B1" s="69" t="s">
        <v>62</v>
      </c>
      <c r="C1" s="69"/>
      <c r="D1" s="69"/>
      <c r="E1" s="69"/>
      <c r="F1" s="69"/>
    </row>
    <row r="2" spans="2:6" ht="21" x14ac:dyDescent="0.25">
      <c r="B2" s="70" t="s">
        <v>189</v>
      </c>
      <c r="C2" s="70"/>
      <c r="D2" s="70"/>
      <c r="E2" s="70"/>
      <c r="F2" s="70"/>
    </row>
    <row r="4" spans="2:6" ht="19.899999999999999" customHeight="1" x14ac:dyDescent="0.25">
      <c r="B4" s="73" t="s">
        <v>29</v>
      </c>
      <c r="C4" s="73" t="s">
        <v>30</v>
      </c>
      <c r="D4" s="73" t="s">
        <v>31</v>
      </c>
      <c r="E4" s="75">
        <v>2015</v>
      </c>
      <c r="F4" s="75"/>
    </row>
    <row r="5" spans="2:6" ht="30" x14ac:dyDescent="0.25">
      <c r="B5" s="74"/>
      <c r="C5" s="74"/>
      <c r="D5" s="74"/>
      <c r="E5" s="52" t="s">
        <v>185</v>
      </c>
      <c r="F5" s="52" t="s">
        <v>186</v>
      </c>
    </row>
    <row r="6" spans="2:6" ht="33" customHeight="1" x14ac:dyDescent="0.25">
      <c r="B6" s="65" t="s">
        <v>32</v>
      </c>
      <c r="C6" s="7" t="s">
        <v>33</v>
      </c>
      <c r="D6" s="8">
        <v>1756750</v>
      </c>
      <c r="E6" s="50"/>
      <c r="F6" s="49" t="s">
        <v>184</v>
      </c>
    </row>
    <row r="7" spans="2:6" ht="33" customHeight="1" x14ac:dyDescent="0.25">
      <c r="B7" s="67"/>
      <c r="C7" s="7" t="s">
        <v>34</v>
      </c>
      <c r="D7" s="8">
        <v>640000</v>
      </c>
      <c r="E7" s="50"/>
      <c r="F7" s="49">
        <f>AVERAGE('Adopción esp'!G35:G39)</f>
        <v>0.5562542819499342</v>
      </c>
    </row>
    <row r="8" spans="2:6" ht="33" customHeight="1" x14ac:dyDescent="0.25">
      <c r="B8" s="67"/>
      <c r="C8" s="7" t="s">
        <v>23</v>
      </c>
      <c r="D8" s="8">
        <v>831500</v>
      </c>
      <c r="E8" s="50"/>
      <c r="F8" s="49">
        <f>AVERAGE('emprendurismo indus'!G33:G36)</f>
        <v>0.7</v>
      </c>
    </row>
    <row r="9" spans="2:6" ht="33" customHeight="1" x14ac:dyDescent="0.25">
      <c r="B9" s="67"/>
      <c r="C9" s="7" t="s">
        <v>35</v>
      </c>
      <c r="D9" s="8">
        <v>855000</v>
      </c>
      <c r="E9" s="50"/>
      <c r="F9" s="49">
        <f>AVERAGE('empredurismo soc'!G31:G33)</f>
        <v>1</v>
      </c>
    </row>
    <row r="10" spans="2:6" ht="27.6" customHeight="1" x14ac:dyDescent="0.25">
      <c r="B10" s="65" t="s">
        <v>36</v>
      </c>
      <c r="C10" s="7" t="s">
        <v>37</v>
      </c>
      <c r="D10" s="8">
        <v>475000</v>
      </c>
      <c r="E10" s="50"/>
      <c r="F10" s="49">
        <f>AVERAGE('comerc ext'!G31:G33)</f>
        <v>1</v>
      </c>
    </row>
    <row r="11" spans="2:6" ht="33" customHeight="1" x14ac:dyDescent="0.25">
      <c r="B11" s="67"/>
      <c r="C11" s="7" t="s">
        <v>38</v>
      </c>
      <c r="D11" s="8">
        <v>309000</v>
      </c>
      <c r="E11" s="50"/>
      <c r="F11" s="49">
        <f>AVERAGE(incubadora!G29:G30)</f>
        <v>0.3125</v>
      </c>
    </row>
    <row r="12" spans="2:6" ht="45" x14ac:dyDescent="0.25">
      <c r="B12" s="66"/>
      <c r="C12" s="7" t="s">
        <v>39</v>
      </c>
      <c r="D12" s="8">
        <v>170000</v>
      </c>
      <c r="E12" s="50"/>
      <c r="F12" s="49">
        <f>AVERAGE(cadenas!G29:G30)</f>
        <v>0.60000000000000009</v>
      </c>
    </row>
    <row r="13" spans="2:6" ht="33" customHeight="1" x14ac:dyDescent="0.25">
      <c r="B13" s="9" t="s">
        <v>40</v>
      </c>
      <c r="C13" s="7" t="s">
        <v>37</v>
      </c>
      <c r="D13" s="8">
        <f>1172800+150000</f>
        <v>1322800</v>
      </c>
      <c r="E13" s="50"/>
      <c r="F13" s="49">
        <f>AVERAGE(Turismo!G35:G39)</f>
        <v>0.96633988688392125</v>
      </c>
    </row>
    <row r="14" spans="2:6" ht="33" customHeight="1" x14ac:dyDescent="0.25">
      <c r="B14" s="68" t="s">
        <v>41</v>
      </c>
      <c r="C14" s="7" t="s">
        <v>42</v>
      </c>
      <c r="D14" s="71">
        <v>512529</v>
      </c>
      <c r="E14" s="76"/>
      <c r="F14" s="72">
        <f>AVERAGE('rel. inter'!G31:G33)</f>
        <v>0.66666666666666663</v>
      </c>
    </row>
    <row r="15" spans="2:6" ht="33" customHeight="1" x14ac:dyDescent="0.25">
      <c r="B15" s="68"/>
      <c r="C15" s="7" t="s">
        <v>43</v>
      </c>
      <c r="D15" s="71"/>
      <c r="E15" s="77"/>
      <c r="F15" s="72"/>
    </row>
    <row r="16" spans="2:6" ht="33" customHeight="1" x14ac:dyDescent="0.25">
      <c r="B16" s="68"/>
      <c r="C16" s="7" t="s">
        <v>44</v>
      </c>
      <c r="D16" s="71"/>
      <c r="E16" s="78"/>
      <c r="F16" s="72"/>
    </row>
    <row r="17" spans="2:6" ht="33" customHeight="1" x14ac:dyDescent="0.25">
      <c r="B17" s="65" t="s">
        <v>200</v>
      </c>
      <c r="C17" s="64" t="s">
        <v>198</v>
      </c>
      <c r="D17" s="8">
        <v>848700</v>
      </c>
      <c r="E17" s="62"/>
      <c r="F17" s="62" t="s">
        <v>184</v>
      </c>
    </row>
    <row r="18" spans="2:6" ht="33" customHeight="1" x14ac:dyDescent="0.25">
      <c r="B18" s="67"/>
      <c r="C18" s="64" t="s">
        <v>201</v>
      </c>
      <c r="D18" s="8">
        <v>367052</v>
      </c>
      <c r="E18" s="62"/>
      <c r="F18" s="62" t="s">
        <v>184</v>
      </c>
    </row>
    <row r="19" spans="2:6" ht="33" customHeight="1" x14ac:dyDescent="0.25">
      <c r="B19" s="67"/>
      <c r="C19" s="64" t="s">
        <v>202</v>
      </c>
      <c r="D19" s="8">
        <v>479000</v>
      </c>
      <c r="E19" s="62"/>
      <c r="F19" s="62" t="s">
        <v>184</v>
      </c>
    </row>
    <row r="20" spans="2:6" ht="33" customHeight="1" x14ac:dyDescent="0.25">
      <c r="B20" s="66"/>
      <c r="C20" s="64" t="s">
        <v>198</v>
      </c>
      <c r="D20" s="8">
        <v>5000000</v>
      </c>
      <c r="E20" s="62"/>
      <c r="F20" s="62">
        <v>1</v>
      </c>
    </row>
    <row r="21" spans="2:6" ht="33" customHeight="1" x14ac:dyDescent="0.25">
      <c r="B21" s="65" t="s">
        <v>45</v>
      </c>
      <c r="C21" s="7" t="s">
        <v>37</v>
      </c>
      <c r="D21" s="8">
        <v>422872</v>
      </c>
      <c r="E21" s="50"/>
      <c r="F21" s="49">
        <f>AVERAGE(emprende!G33:G36)</f>
        <v>0.84360134933949171</v>
      </c>
    </row>
    <row r="22" spans="2:6" ht="27" customHeight="1" x14ac:dyDescent="0.25">
      <c r="B22" s="66"/>
      <c r="C22" s="7" t="s">
        <v>46</v>
      </c>
      <c r="D22" s="8">
        <v>350000</v>
      </c>
      <c r="E22" s="50"/>
      <c r="F22" s="49">
        <f>AVERAGE('eventos emprende'!G35:G39)</f>
        <v>0.88880000000000003</v>
      </c>
    </row>
    <row r="23" spans="2:6" ht="27" customHeight="1" x14ac:dyDescent="0.25">
      <c r="B23" s="65" t="s">
        <v>47</v>
      </c>
      <c r="C23" s="7" t="s">
        <v>37</v>
      </c>
      <c r="D23" s="8">
        <v>460778</v>
      </c>
      <c r="E23" s="50"/>
      <c r="F23" s="49">
        <f>AVERAGE(PyL!G37:G42)</f>
        <v>0.96329514582307263</v>
      </c>
    </row>
    <row r="24" spans="2:6" ht="33" customHeight="1" x14ac:dyDescent="0.25">
      <c r="B24" s="66"/>
      <c r="C24" s="7" t="s">
        <v>48</v>
      </c>
      <c r="D24" s="8">
        <v>320000</v>
      </c>
      <c r="E24" s="50"/>
      <c r="F24" s="49">
        <f>AVERAGE('Certificacion ISO'!G29:G30)</f>
        <v>0.33350000000000002</v>
      </c>
    </row>
    <row r="25" spans="2:6" ht="15.75" x14ac:dyDescent="0.25">
      <c r="C25" s="10" t="s">
        <v>49</v>
      </c>
      <c r="D25" s="11">
        <f>SUM(D6:D24)</f>
        <v>15120981</v>
      </c>
      <c r="E25" s="11"/>
    </row>
    <row r="26" spans="2:6" ht="15.75" x14ac:dyDescent="0.25">
      <c r="C26" s="12" t="s">
        <v>50</v>
      </c>
      <c r="D26" s="13">
        <f>SUM(D25)</f>
        <v>15120981</v>
      </c>
      <c r="E26" s="53"/>
      <c r="F26" s="51">
        <v>0.79800000000000004</v>
      </c>
    </row>
    <row r="27" spans="2:6" ht="15.75" x14ac:dyDescent="0.25">
      <c r="D27" s="11"/>
      <c r="E27" s="11"/>
    </row>
  </sheetData>
  <mergeCells count="15">
    <mergeCell ref="B1:F1"/>
    <mergeCell ref="B2:F2"/>
    <mergeCell ref="D14:D16"/>
    <mergeCell ref="F14:F16"/>
    <mergeCell ref="B4:B5"/>
    <mergeCell ref="C4:C5"/>
    <mergeCell ref="D4:D5"/>
    <mergeCell ref="E4:F4"/>
    <mergeCell ref="E14:E16"/>
    <mergeCell ref="B21:B22"/>
    <mergeCell ref="B23:B24"/>
    <mergeCell ref="B6:B9"/>
    <mergeCell ref="B10:B12"/>
    <mergeCell ref="B14:B16"/>
    <mergeCell ref="B17:B20"/>
  </mergeCells>
  <pageMargins left="0.43307086614173229" right="0.31496062992125984" top="0.59055118110236227" bottom="0.55118110236220474"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zoomScale="80" zoomScaleNormal="80" workbookViewId="0">
      <selection activeCell="B2" sqref="B2:O2"/>
    </sheetView>
  </sheetViews>
  <sheetFormatPr baseColWidth="10" defaultRowHeight="15" x14ac:dyDescent="0.25"/>
  <cols>
    <col min="1" max="1" width="1.28515625" customWidth="1"/>
    <col min="2" max="2" width="36.85546875" customWidth="1"/>
    <col min="3" max="3" width="28.28515625" customWidth="1"/>
    <col min="4" max="15" width="9.7109375" customWidth="1"/>
    <col min="16" max="16" width="9.570312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2.6" customHeight="1" x14ac:dyDescent="0.25">
      <c r="B4" s="6" t="s">
        <v>21</v>
      </c>
      <c r="C4" s="96" t="s">
        <v>22</v>
      </c>
      <c r="D4" s="96"/>
      <c r="E4" s="96" t="s">
        <v>22</v>
      </c>
      <c r="F4" s="96"/>
      <c r="G4" s="96" t="s">
        <v>22</v>
      </c>
      <c r="H4" s="96"/>
      <c r="I4" s="96"/>
      <c r="J4" s="96"/>
      <c r="K4" s="96"/>
      <c r="L4" s="96" t="s">
        <v>22</v>
      </c>
      <c r="M4" s="96"/>
      <c r="N4" s="96" t="s">
        <v>22</v>
      </c>
      <c r="O4" s="97"/>
    </row>
    <row r="5" spans="2:16" ht="41.45" customHeight="1" x14ac:dyDescent="0.25">
      <c r="B5" s="4" t="s">
        <v>20</v>
      </c>
      <c r="C5" s="98" t="s">
        <v>24</v>
      </c>
      <c r="D5" s="98"/>
      <c r="E5" s="98"/>
      <c r="F5" s="98"/>
      <c r="G5" s="98"/>
      <c r="H5" s="98"/>
      <c r="I5" s="98"/>
      <c r="J5" s="98"/>
      <c r="K5" s="98"/>
      <c r="L5" s="98"/>
      <c r="M5" s="98"/>
      <c r="N5" s="98"/>
      <c r="O5" s="99"/>
    </row>
    <row r="6" spans="2:16" ht="54.6" customHeight="1" x14ac:dyDescent="0.25">
      <c r="B6" s="4" t="s">
        <v>19</v>
      </c>
      <c r="C6" s="92" t="s">
        <v>61</v>
      </c>
      <c r="D6" s="92"/>
      <c r="E6" s="92"/>
      <c r="F6" s="92"/>
      <c r="G6" s="92"/>
      <c r="H6" s="92"/>
      <c r="I6" s="92"/>
      <c r="J6" s="92"/>
      <c r="K6" s="92"/>
      <c r="L6" s="92"/>
      <c r="M6" s="92"/>
      <c r="N6" s="92"/>
      <c r="O6" s="93"/>
    </row>
    <row r="7" spans="2:16" ht="49.15" customHeight="1" x14ac:dyDescent="0.25">
      <c r="B7" s="4" t="s">
        <v>18</v>
      </c>
      <c r="C7" s="92" t="s">
        <v>58</v>
      </c>
      <c r="D7" s="92"/>
      <c r="E7" s="92"/>
      <c r="F7" s="92"/>
      <c r="G7" s="94" t="s">
        <v>15</v>
      </c>
      <c r="H7" s="94"/>
      <c r="I7" s="94"/>
      <c r="J7" s="94"/>
      <c r="K7" s="94"/>
      <c r="L7" s="92" t="s">
        <v>59</v>
      </c>
      <c r="M7" s="92"/>
      <c r="N7" s="92"/>
      <c r="O7" s="93"/>
    </row>
    <row r="8" spans="2:16" ht="42" customHeight="1" x14ac:dyDescent="0.25">
      <c r="B8" s="4" t="s">
        <v>17</v>
      </c>
      <c r="C8" s="92" t="s">
        <v>57</v>
      </c>
      <c r="D8" s="92"/>
      <c r="E8" s="92"/>
      <c r="F8" s="92"/>
      <c r="G8" s="92"/>
      <c r="H8" s="92"/>
      <c r="I8" s="92"/>
      <c r="J8" s="92"/>
      <c r="K8" s="92"/>
      <c r="L8" s="92"/>
      <c r="M8" s="92"/>
      <c r="N8" s="92"/>
      <c r="O8" s="93"/>
    </row>
    <row r="9" spans="2:16" ht="45.6" customHeight="1" x14ac:dyDescent="0.25">
      <c r="B9" s="4" t="s">
        <v>16</v>
      </c>
      <c r="C9" s="92" t="s">
        <v>51</v>
      </c>
      <c r="D9" s="92"/>
      <c r="E9" s="92"/>
      <c r="F9" s="92"/>
      <c r="G9" s="94" t="s">
        <v>15</v>
      </c>
      <c r="H9" s="94"/>
      <c r="I9" s="94"/>
      <c r="J9" s="94"/>
      <c r="K9" s="94"/>
      <c r="L9" s="92" t="s">
        <v>52</v>
      </c>
      <c r="M9" s="92"/>
      <c r="N9" s="92"/>
      <c r="O9" s="93"/>
    </row>
    <row r="10" spans="2:16" ht="40.9" customHeight="1" x14ac:dyDescent="0.25">
      <c r="B10" s="5" t="s">
        <v>14</v>
      </c>
      <c r="C10" s="92" t="s">
        <v>60</v>
      </c>
      <c r="D10" s="92"/>
      <c r="E10" s="92"/>
      <c r="F10" s="92"/>
      <c r="G10" s="92"/>
      <c r="H10" s="92"/>
      <c r="I10" s="92"/>
      <c r="J10" s="92"/>
      <c r="K10" s="92"/>
      <c r="L10" s="92"/>
      <c r="M10" s="92"/>
      <c r="N10" s="92"/>
      <c r="O10" s="93"/>
    </row>
    <row r="11" spans="2:16" ht="42" customHeight="1" x14ac:dyDescent="0.25">
      <c r="B11" s="4" t="s">
        <v>13</v>
      </c>
      <c r="C11" s="90">
        <v>640000</v>
      </c>
      <c r="D11" s="90"/>
      <c r="E11" s="90"/>
      <c r="F11" s="90"/>
      <c r="G11" s="90"/>
      <c r="H11" s="90"/>
      <c r="I11" s="90"/>
      <c r="J11" s="90"/>
      <c r="K11" s="90"/>
      <c r="L11" s="90"/>
      <c r="M11" s="90"/>
      <c r="N11" s="90"/>
      <c r="O11" s="91"/>
    </row>
    <row r="12" spans="2:16" ht="42.6" customHeight="1" x14ac:dyDescent="0.25">
      <c r="B12" s="4" t="s">
        <v>12</v>
      </c>
      <c r="C12" s="92" t="s">
        <v>25</v>
      </c>
      <c r="D12" s="92"/>
      <c r="E12" s="92"/>
      <c r="F12" s="92"/>
      <c r="G12" s="92"/>
      <c r="H12" s="92"/>
      <c r="I12" s="92"/>
      <c r="J12" s="92"/>
      <c r="K12" s="92"/>
      <c r="L12" s="92"/>
      <c r="M12" s="92"/>
      <c r="N12" s="92"/>
      <c r="O12" s="93"/>
    </row>
    <row r="13" spans="2:16" ht="43.9"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1.9" customHeight="1" thickBot="1" x14ac:dyDescent="0.3">
      <c r="B15" s="3" t="s">
        <v>69</v>
      </c>
      <c r="C15" s="2"/>
      <c r="D15" s="2"/>
      <c r="E15" s="2"/>
      <c r="F15" s="2"/>
      <c r="G15" s="2"/>
      <c r="H15" s="2"/>
      <c r="I15" s="2"/>
      <c r="J15" s="2"/>
      <c r="K15" s="1"/>
      <c r="L15" s="1"/>
      <c r="M15" s="1"/>
      <c r="N15" s="1"/>
      <c r="O15" s="1"/>
    </row>
    <row r="16" spans="2:16" ht="33"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1.9" customHeight="1" x14ac:dyDescent="0.25">
      <c r="B17" s="83" t="s">
        <v>174</v>
      </c>
      <c r="C17" s="84"/>
      <c r="D17" s="25">
        <v>0</v>
      </c>
      <c r="E17" s="25">
        <v>10</v>
      </c>
      <c r="F17" s="25">
        <v>10</v>
      </c>
      <c r="G17" s="25">
        <v>5</v>
      </c>
      <c r="H17" s="25">
        <v>10</v>
      </c>
      <c r="I17" s="25">
        <v>10</v>
      </c>
      <c r="J17" s="25">
        <v>10</v>
      </c>
      <c r="K17" s="25">
        <v>10</v>
      </c>
      <c r="L17" s="25">
        <v>10</v>
      </c>
      <c r="M17" s="25">
        <v>10</v>
      </c>
      <c r="N17" s="25">
        <v>10</v>
      </c>
      <c r="O17" s="26">
        <v>5</v>
      </c>
      <c r="P17" s="26">
        <f>SUM(D17:O17)</f>
        <v>100</v>
      </c>
    </row>
    <row r="18" spans="2:16" ht="31.15" customHeight="1" x14ac:dyDescent="0.25">
      <c r="B18" s="85" t="s">
        <v>53</v>
      </c>
      <c r="C18" s="86"/>
      <c r="D18" s="25">
        <v>0</v>
      </c>
      <c r="E18" s="25">
        <v>4</v>
      </c>
      <c r="F18" s="25">
        <v>4</v>
      </c>
      <c r="G18" s="25">
        <v>2</v>
      </c>
      <c r="H18" s="25">
        <v>4</v>
      </c>
      <c r="I18" s="25">
        <v>4</v>
      </c>
      <c r="J18" s="25">
        <v>4</v>
      </c>
      <c r="K18" s="25">
        <v>4</v>
      </c>
      <c r="L18" s="25">
        <v>4</v>
      </c>
      <c r="M18" s="25">
        <v>4</v>
      </c>
      <c r="N18" s="25">
        <v>4</v>
      </c>
      <c r="O18" s="26">
        <v>2</v>
      </c>
      <c r="P18" s="26">
        <f t="shared" ref="P18:P20" si="0">SUM(D18:O18)</f>
        <v>40</v>
      </c>
    </row>
    <row r="19" spans="2:16" ht="32.450000000000003" customHeight="1" x14ac:dyDescent="0.25">
      <c r="B19" s="85" t="s">
        <v>54</v>
      </c>
      <c r="C19" s="86"/>
      <c r="D19" s="25">
        <v>1</v>
      </c>
      <c r="E19" s="25">
        <v>1</v>
      </c>
      <c r="F19" s="25">
        <v>1</v>
      </c>
      <c r="G19" s="25">
        <v>1</v>
      </c>
      <c r="H19" s="25">
        <v>1</v>
      </c>
      <c r="I19" s="25">
        <v>1</v>
      </c>
      <c r="J19" s="25">
        <v>1</v>
      </c>
      <c r="K19" s="25">
        <v>1</v>
      </c>
      <c r="L19" s="25">
        <v>1</v>
      </c>
      <c r="M19" s="25">
        <v>1</v>
      </c>
      <c r="N19" s="25">
        <v>1</v>
      </c>
      <c r="O19" s="26">
        <v>1</v>
      </c>
      <c r="P19" s="26">
        <f t="shared" si="0"/>
        <v>12</v>
      </c>
    </row>
    <row r="20" spans="2:16" ht="30.6" customHeight="1" x14ac:dyDescent="0.25">
      <c r="B20" s="85" t="s">
        <v>55</v>
      </c>
      <c r="C20" s="86"/>
      <c r="D20" s="25">
        <v>150</v>
      </c>
      <c r="E20" s="25">
        <v>300</v>
      </c>
      <c r="F20" s="25">
        <v>300</v>
      </c>
      <c r="G20" s="25">
        <v>300</v>
      </c>
      <c r="H20" s="25">
        <v>300</v>
      </c>
      <c r="I20" s="25">
        <v>300</v>
      </c>
      <c r="J20" s="25">
        <v>300</v>
      </c>
      <c r="K20" s="25">
        <v>300</v>
      </c>
      <c r="L20" s="25">
        <v>300</v>
      </c>
      <c r="M20" s="25">
        <v>300</v>
      </c>
      <c r="N20" s="25">
        <v>300</v>
      </c>
      <c r="O20" s="26">
        <v>300</v>
      </c>
      <c r="P20" s="26">
        <f t="shared" si="0"/>
        <v>3450</v>
      </c>
    </row>
    <row r="21" spans="2:16" ht="33.6" customHeight="1" thickBot="1" x14ac:dyDescent="0.3">
      <c r="B21" s="79" t="s">
        <v>56</v>
      </c>
      <c r="C21" s="80"/>
      <c r="D21" s="29">
        <v>0</v>
      </c>
      <c r="E21" s="29">
        <v>150</v>
      </c>
      <c r="F21" s="29">
        <v>150</v>
      </c>
      <c r="G21" s="29">
        <v>150</v>
      </c>
      <c r="H21" s="29">
        <v>150</v>
      </c>
      <c r="I21" s="29">
        <v>150</v>
      </c>
      <c r="J21" s="29">
        <v>150</v>
      </c>
      <c r="K21" s="29">
        <v>150</v>
      </c>
      <c r="L21" s="29">
        <v>150</v>
      </c>
      <c r="M21" s="29">
        <v>150</v>
      </c>
      <c r="N21" s="29">
        <v>150</v>
      </c>
      <c r="O21" s="30">
        <v>150</v>
      </c>
      <c r="P21" s="30">
        <f>SUM(D21:O21)</f>
        <v>1650</v>
      </c>
    </row>
    <row r="24" spans="2:16" ht="23.45" customHeight="1" thickBot="1" x14ac:dyDescent="0.3">
      <c r="B24" s="3" t="s">
        <v>173</v>
      </c>
      <c r="C24" s="2"/>
      <c r="D24" s="2"/>
      <c r="E24" s="2"/>
      <c r="F24" s="2"/>
      <c r="G24" s="2"/>
      <c r="H24" s="2"/>
      <c r="I24" s="2"/>
      <c r="J24" s="2"/>
      <c r="K24" s="1"/>
      <c r="L24" s="1"/>
      <c r="M24" s="1"/>
      <c r="N24" s="1"/>
      <c r="O24" s="1"/>
    </row>
    <row r="25" spans="2:16" ht="32.450000000000003" customHeight="1" x14ac:dyDescent="0.25">
      <c r="B25" s="81" t="s">
        <v>70</v>
      </c>
      <c r="C25" s="82"/>
      <c r="D25" s="14" t="s">
        <v>11</v>
      </c>
      <c r="E25" s="14" t="s">
        <v>10</v>
      </c>
      <c r="F25" s="14" t="s">
        <v>9</v>
      </c>
      <c r="G25" s="14" t="s">
        <v>8</v>
      </c>
      <c r="H25" s="14" t="s">
        <v>7</v>
      </c>
      <c r="I25" s="14" t="s">
        <v>6</v>
      </c>
      <c r="J25" s="14" t="s">
        <v>5</v>
      </c>
      <c r="K25" s="14" t="s">
        <v>4</v>
      </c>
      <c r="L25" s="14" t="s">
        <v>3</v>
      </c>
      <c r="M25" s="14" t="s">
        <v>2</v>
      </c>
      <c r="N25" s="14" t="s">
        <v>1</v>
      </c>
      <c r="O25" s="15" t="s">
        <v>0</v>
      </c>
      <c r="P25" s="15" t="s">
        <v>188</v>
      </c>
    </row>
    <row r="26" spans="2:16" ht="30.6" customHeight="1" x14ac:dyDescent="0.25">
      <c r="B26" s="83" t="s">
        <v>174</v>
      </c>
      <c r="C26" s="84"/>
      <c r="D26" s="31">
        <v>1</v>
      </c>
      <c r="E26" s="31">
        <v>7</v>
      </c>
      <c r="F26" s="31">
        <v>25</v>
      </c>
      <c r="G26" s="25">
        <v>15</v>
      </c>
      <c r="H26" s="25">
        <v>5</v>
      </c>
      <c r="I26" s="25">
        <v>7</v>
      </c>
      <c r="J26" s="25">
        <v>5</v>
      </c>
      <c r="K26" s="25">
        <v>3</v>
      </c>
      <c r="L26" s="31">
        <v>0</v>
      </c>
      <c r="M26" s="31">
        <v>0</v>
      </c>
      <c r="N26" s="31">
        <v>0</v>
      </c>
      <c r="O26" s="32">
        <v>0</v>
      </c>
      <c r="P26" s="26">
        <f>SUM(D26:O26)</f>
        <v>68</v>
      </c>
    </row>
    <row r="27" spans="2:16" ht="26.45" customHeight="1" x14ac:dyDescent="0.25">
      <c r="B27" s="85" t="s">
        <v>53</v>
      </c>
      <c r="C27" s="86"/>
      <c r="D27" s="31">
        <v>1</v>
      </c>
      <c r="E27" s="31">
        <v>3</v>
      </c>
      <c r="F27" s="31">
        <v>13</v>
      </c>
      <c r="G27" s="25">
        <v>7</v>
      </c>
      <c r="H27" s="25">
        <v>3</v>
      </c>
      <c r="I27" s="25">
        <v>3</v>
      </c>
      <c r="J27" s="25">
        <v>3</v>
      </c>
      <c r="K27" s="25">
        <v>2</v>
      </c>
      <c r="L27" s="31">
        <v>0</v>
      </c>
      <c r="M27" s="31">
        <v>0</v>
      </c>
      <c r="N27" s="31">
        <v>0</v>
      </c>
      <c r="O27" s="32">
        <v>0</v>
      </c>
      <c r="P27" s="26">
        <f t="shared" ref="P27:P29" si="1">SUM(D27:O27)</f>
        <v>35</v>
      </c>
    </row>
    <row r="28" spans="2:16" ht="27" customHeight="1" x14ac:dyDescent="0.25">
      <c r="B28" s="85" t="s">
        <v>54</v>
      </c>
      <c r="C28" s="86"/>
      <c r="D28" s="31">
        <v>1</v>
      </c>
      <c r="E28" s="31">
        <v>1</v>
      </c>
      <c r="F28" s="31">
        <v>1</v>
      </c>
      <c r="G28" s="25">
        <v>1</v>
      </c>
      <c r="H28" s="25">
        <v>1</v>
      </c>
      <c r="I28" s="25">
        <v>1</v>
      </c>
      <c r="J28" s="25">
        <v>1</v>
      </c>
      <c r="K28" s="25">
        <v>1</v>
      </c>
      <c r="L28" s="31">
        <v>0</v>
      </c>
      <c r="M28" s="31">
        <v>0</v>
      </c>
      <c r="N28" s="31">
        <v>0</v>
      </c>
      <c r="O28" s="32">
        <v>0</v>
      </c>
      <c r="P28" s="26">
        <f t="shared" si="1"/>
        <v>8</v>
      </c>
    </row>
    <row r="29" spans="2:16" ht="28.15" customHeight="1" x14ac:dyDescent="0.25">
      <c r="B29" s="85" t="s">
        <v>55</v>
      </c>
      <c r="C29" s="86"/>
      <c r="D29" s="31">
        <v>265</v>
      </c>
      <c r="E29" s="31">
        <v>85</v>
      </c>
      <c r="F29" s="31">
        <v>195</v>
      </c>
      <c r="G29" s="25">
        <v>100</v>
      </c>
      <c r="H29" s="25">
        <v>200</v>
      </c>
      <c r="I29" s="25">
        <v>100</v>
      </c>
      <c r="J29" s="25">
        <v>70</v>
      </c>
      <c r="K29" s="25">
        <v>50</v>
      </c>
      <c r="L29" s="31">
        <v>0</v>
      </c>
      <c r="M29" s="31">
        <v>0</v>
      </c>
      <c r="N29" s="31">
        <v>0</v>
      </c>
      <c r="O29" s="32">
        <v>0</v>
      </c>
      <c r="P29" s="26">
        <f t="shared" si="1"/>
        <v>1065</v>
      </c>
    </row>
    <row r="30" spans="2:16" ht="27.6" customHeight="1" thickBot="1" x14ac:dyDescent="0.3">
      <c r="B30" s="79" t="s">
        <v>56</v>
      </c>
      <c r="C30" s="80"/>
      <c r="D30" s="27">
        <v>132</v>
      </c>
      <c r="E30" s="27">
        <v>40</v>
      </c>
      <c r="F30" s="27">
        <v>97</v>
      </c>
      <c r="G30" s="29">
        <v>45</v>
      </c>
      <c r="H30" s="29">
        <v>40</v>
      </c>
      <c r="I30" s="29">
        <v>60</v>
      </c>
      <c r="J30" s="29">
        <v>0</v>
      </c>
      <c r="K30" s="29">
        <v>0</v>
      </c>
      <c r="L30" s="27">
        <v>0</v>
      </c>
      <c r="M30" s="27">
        <v>0</v>
      </c>
      <c r="N30" s="27">
        <v>0</v>
      </c>
      <c r="O30" s="28">
        <v>0</v>
      </c>
      <c r="P30" s="30">
        <f>SUM(D30:O30)</f>
        <v>414</v>
      </c>
    </row>
    <row r="33" spans="2:7" ht="27.6" customHeight="1" thickBot="1" x14ac:dyDescent="0.3">
      <c r="B33" s="3" t="s">
        <v>175</v>
      </c>
      <c r="C33" s="2"/>
      <c r="D33" s="2"/>
      <c r="E33" s="2"/>
      <c r="F33" s="2"/>
      <c r="G33" s="2"/>
    </row>
    <row r="34" spans="2:7" ht="29.45" customHeight="1" x14ac:dyDescent="0.25">
      <c r="B34" s="81" t="s">
        <v>70</v>
      </c>
      <c r="C34" s="82"/>
      <c r="D34" s="14" t="s">
        <v>176</v>
      </c>
      <c r="E34" s="14" t="s">
        <v>177</v>
      </c>
      <c r="F34" s="14" t="s">
        <v>178</v>
      </c>
      <c r="G34" s="15" t="s">
        <v>179</v>
      </c>
    </row>
    <row r="35" spans="2:7" ht="25.15" customHeight="1" x14ac:dyDescent="0.25">
      <c r="B35" s="83" t="s">
        <v>174</v>
      </c>
      <c r="C35" s="84"/>
      <c r="D35" s="44">
        <f t="shared" ref="D35:D37" si="2">(D26+E26+F26)/(D17+E17+F17+G17+H17+I17+J17+K17+L17+M17+N17+O17)</f>
        <v>0.33</v>
      </c>
      <c r="E35" s="44">
        <f>(E26+F26+G26+D26+H26+I26)/(E17+F17+G17+H17+I17+J17+K17+L17+M17+N17+O17+D17)</f>
        <v>0.6</v>
      </c>
      <c r="F35" s="44">
        <f>(F26+G26+H26+E26+I26+J26+D26+K26+L26)/(F17+G17+H17+I17+J17+K17+L17+M17+N17+O17+D17+E17)</f>
        <v>0.68</v>
      </c>
      <c r="G35" s="57">
        <f>(G26+H26+I26+F26+J26+K26+E26+L26+M26+D26+N26+O26)/(G17+H17+I17+J17+K17+L17+M17+N17+O17+D17+E17+F17)</f>
        <v>0.68</v>
      </c>
    </row>
    <row r="36" spans="2:7" ht="29.45" customHeight="1" x14ac:dyDescent="0.25">
      <c r="B36" s="85" t="s">
        <v>53</v>
      </c>
      <c r="C36" s="86"/>
      <c r="D36" s="44">
        <f t="shared" si="2"/>
        <v>0.42499999999999999</v>
      </c>
      <c r="E36" s="44">
        <f t="shared" ref="E36:E39" si="3">(E27+F27+G27+D27+H27+I27)/(E18+F18+G18+H18+I18+J18+K18+L18+M18+N18+O18+D18)</f>
        <v>0.75</v>
      </c>
      <c r="F36" s="44">
        <f t="shared" ref="F36:F39" si="4">(F27+G27+H27+E27+I27+J27+D27+K27+L27)/(F18+G18+H18+I18+J18+K18+L18+M18+N18+O18+D18+E18)</f>
        <v>0.875</v>
      </c>
      <c r="G36" s="57">
        <f t="shared" ref="G36:G39" si="5">(G27+H27+I27+F27+J27+K27+E27+L27+M27+D27+N27+O27)/(G18+H18+I18+J18+K18+L18+M18+N18+O18+D18+E18+F18)</f>
        <v>0.875</v>
      </c>
    </row>
    <row r="37" spans="2:7" ht="30.75" customHeight="1" x14ac:dyDescent="0.25">
      <c r="B37" s="85" t="s">
        <v>54</v>
      </c>
      <c r="C37" s="86"/>
      <c r="D37" s="44">
        <f t="shared" si="2"/>
        <v>0.25</v>
      </c>
      <c r="E37" s="44">
        <f t="shared" si="3"/>
        <v>0.5</v>
      </c>
      <c r="F37" s="44">
        <f t="shared" si="4"/>
        <v>0.66666666666666663</v>
      </c>
      <c r="G37" s="57">
        <f t="shared" si="5"/>
        <v>0.66666666666666663</v>
      </c>
    </row>
    <row r="38" spans="2:7" ht="26.45" customHeight="1" x14ac:dyDescent="0.25">
      <c r="B38" s="85" t="s">
        <v>55</v>
      </c>
      <c r="C38" s="86"/>
      <c r="D38" s="44">
        <f>(D29+E29+F29)/(D20+E20+F20+G20+H20+I20+J20+K20+L20+M20+N20+O20)</f>
        <v>0.15797101449275364</v>
      </c>
      <c r="E38" s="44">
        <f t="shared" si="3"/>
        <v>0.27391304347826084</v>
      </c>
      <c r="F38" s="44">
        <f t="shared" si="4"/>
        <v>0.30869565217391304</v>
      </c>
      <c r="G38" s="57">
        <f t="shared" si="5"/>
        <v>0.30869565217391304</v>
      </c>
    </row>
    <row r="39" spans="2:7" ht="30.6" customHeight="1" thickBot="1" x14ac:dyDescent="0.3">
      <c r="B39" s="79" t="s">
        <v>56</v>
      </c>
      <c r="C39" s="80"/>
      <c r="D39" s="45">
        <f>(D30+E30+F30)/(D21+E21+F21+G21+H21+I21+J21+K21+L21+M21+N21+O21)</f>
        <v>0.16303030303030303</v>
      </c>
      <c r="E39" s="45">
        <f t="shared" si="3"/>
        <v>0.25090909090909091</v>
      </c>
      <c r="F39" s="45">
        <f t="shared" si="4"/>
        <v>0.25090909090909091</v>
      </c>
      <c r="G39" s="58">
        <f t="shared" si="5"/>
        <v>0.25090909090909091</v>
      </c>
    </row>
  </sheetData>
  <mergeCells count="38">
    <mergeCell ref="B30:C30"/>
    <mergeCell ref="B25:C25"/>
    <mergeCell ref="B26:C26"/>
    <mergeCell ref="B27:C27"/>
    <mergeCell ref="B28:C28"/>
    <mergeCell ref="B29:C29"/>
    <mergeCell ref="B1:O1"/>
    <mergeCell ref="B2:O2"/>
    <mergeCell ref="B3:O3"/>
    <mergeCell ref="C4:O4"/>
    <mergeCell ref="C5:O5"/>
    <mergeCell ref="C6:O6"/>
    <mergeCell ref="C7:F7"/>
    <mergeCell ref="G7:K7"/>
    <mergeCell ref="L7:O7"/>
    <mergeCell ref="C10:O10"/>
    <mergeCell ref="C11:O11"/>
    <mergeCell ref="C12:O12"/>
    <mergeCell ref="C8:O8"/>
    <mergeCell ref="C9:F9"/>
    <mergeCell ref="G9:K9"/>
    <mergeCell ref="L9:O9"/>
    <mergeCell ref="B17:C17"/>
    <mergeCell ref="B18:C18"/>
    <mergeCell ref="B19:C19"/>
    <mergeCell ref="B20:C20"/>
    <mergeCell ref="B21:C21"/>
    <mergeCell ref="D13:F13"/>
    <mergeCell ref="G13:I13"/>
    <mergeCell ref="J13:L13"/>
    <mergeCell ref="M13:O13"/>
    <mergeCell ref="B16:C16"/>
    <mergeCell ref="B39:C39"/>
    <mergeCell ref="B34:C34"/>
    <mergeCell ref="B35:C35"/>
    <mergeCell ref="B36:C36"/>
    <mergeCell ref="B37:C37"/>
    <mergeCell ref="B38:C38"/>
  </mergeCells>
  <pageMargins left="0.47244094488188981" right="0.39370078740157483" top="0.47244094488188981" bottom="0.47244094488188981" header="0.31496062992125984" footer="0.31496062992125984"/>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zoomScale="80" zoomScaleNormal="80" workbookViewId="0">
      <selection activeCell="B2" sqref="B2:O2"/>
    </sheetView>
  </sheetViews>
  <sheetFormatPr baseColWidth="10" defaultRowHeight="15" x14ac:dyDescent="0.25"/>
  <cols>
    <col min="1" max="1" width="1.28515625" customWidth="1"/>
    <col min="2" max="2" width="37.5703125" customWidth="1"/>
    <col min="3" max="3" width="25.140625" customWidth="1"/>
    <col min="4" max="15" width="9.7109375" customWidth="1"/>
    <col min="16" max="16" width="9.4257812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5.6" customHeight="1" x14ac:dyDescent="0.25">
      <c r="B4" s="6" t="s">
        <v>21</v>
      </c>
      <c r="C4" s="96" t="s">
        <v>22</v>
      </c>
      <c r="D4" s="96"/>
      <c r="E4" s="96" t="s">
        <v>22</v>
      </c>
      <c r="F4" s="96"/>
      <c r="G4" s="96" t="s">
        <v>22</v>
      </c>
      <c r="H4" s="96"/>
      <c r="I4" s="96"/>
      <c r="J4" s="96"/>
      <c r="K4" s="96"/>
      <c r="L4" s="96" t="s">
        <v>22</v>
      </c>
      <c r="M4" s="96"/>
      <c r="N4" s="96" t="s">
        <v>22</v>
      </c>
      <c r="O4" s="97"/>
    </row>
    <row r="5" spans="2:16" ht="46.15" customHeight="1" x14ac:dyDescent="0.25">
      <c r="B5" s="4" t="s">
        <v>20</v>
      </c>
      <c r="C5" s="101" t="s">
        <v>23</v>
      </c>
      <c r="D5" s="101"/>
      <c r="E5" s="101"/>
      <c r="F5" s="101"/>
      <c r="G5" s="101"/>
      <c r="H5" s="101"/>
      <c r="I5" s="101"/>
      <c r="J5" s="101"/>
      <c r="K5" s="101"/>
      <c r="L5" s="101"/>
      <c r="M5" s="101"/>
      <c r="N5" s="101"/>
      <c r="O5" s="102"/>
    </row>
    <row r="6" spans="2:16" ht="75.599999999999994" customHeight="1" x14ac:dyDescent="0.25">
      <c r="B6" s="4" t="s">
        <v>19</v>
      </c>
      <c r="C6" s="92" t="s">
        <v>80</v>
      </c>
      <c r="D6" s="92"/>
      <c r="E6" s="92"/>
      <c r="F6" s="92"/>
      <c r="G6" s="92"/>
      <c r="H6" s="92"/>
      <c r="I6" s="92"/>
      <c r="J6" s="92"/>
      <c r="K6" s="92"/>
      <c r="L6" s="92"/>
      <c r="M6" s="92"/>
      <c r="N6" s="92"/>
      <c r="O6" s="93"/>
    </row>
    <row r="7" spans="2:16" ht="49.15" customHeight="1" x14ac:dyDescent="0.25">
      <c r="B7" s="4" t="s">
        <v>18</v>
      </c>
      <c r="C7" s="92" t="s">
        <v>81</v>
      </c>
      <c r="D7" s="92"/>
      <c r="E7" s="92"/>
      <c r="F7" s="92"/>
      <c r="G7" s="94" t="s">
        <v>15</v>
      </c>
      <c r="H7" s="94"/>
      <c r="I7" s="94"/>
      <c r="J7" s="94"/>
      <c r="K7" s="94"/>
      <c r="L7" s="92" t="s">
        <v>88</v>
      </c>
      <c r="M7" s="92"/>
      <c r="N7" s="92"/>
      <c r="O7" s="93"/>
    </row>
    <row r="8" spans="2:16" ht="43.9" customHeight="1" x14ac:dyDescent="0.25">
      <c r="B8" s="4" t="s">
        <v>17</v>
      </c>
      <c r="C8" s="92" t="s">
        <v>82</v>
      </c>
      <c r="D8" s="92"/>
      <c r="E8" s="92"/>
      <c r="F8" s="92"/>
      <c r="G8" s="92"/>
      <c r="H8" s="92"/>
      <c r="I8" s="92"/>
      <c r="J8" s="92"/>
      <c r="K8" s="92"/>
      <c r="L8" s="92"/>
      <c r="M8" s="92"/>
      <c r="N8" s="92"/>
      <c r="O8" s="93"/>
    </row>
    <row r="9" spans="2:16" ht="44.45" customHeight="1" x14ac:dyDescent="0.25">
      <c r="B9" s="4" t="s">
        <v>16</v>
      </c>
      <c r="C9" s="92" t="s">
        <v>86</v>
      </c>
      <c r="D9" s="92"/>
      <c r="E9" s="92"/>
      <c r="F9" s="92"/>
      <c r="G9" s="94" t="s">
        <v>15</v>
      </c>
      <c r="H9" s="94"/>
      <c r="I9" s="94"/>
      <c r="J9" s="94"/>
      <c r="K9" s="94"/>
      <c r="L9" s="100">
        <v>1</v>
      </c>
      <c r="M9" s="92"/>
      <c r="N9" s="92"/>
      <c r="O9" s="93"/>
    </row>
    <row r="10" spans="2:16" ht="38.450000000000003" customHeight="1" x14ac:dyDescent="0.25">
      <c r="B10" s="5" t="s">
        <v>14</v>
      </c>
      <c r="C10" s="92" t="s">
        <v>89</v>
      </c>
      <c r="D10" s="92"/>
      <c r="E10" s="92"/>
      <c r="F10" s="92"/>
      <c r="G10" s="92"/>
      <c r="H10" s="92"/>
      <c r="I10" s="92"/>
      <c r="J10" s="92"/>
      <c r="K10" s="92"/>
      <c r="L10" s="92"/>
      <c r="M10" s="92"/>
      <c r="N10" s="92"/>
      <c r="O10" s="93"/>
    </row>
    <row r="11" spans="2:16" ht="42" customHeight="1" x14ac:dyDescent="0.25">
      <c r="B11" s="4" t="s">
        <v>13</v>
      </c>
      <c r="C11" s="90">
        <v>831500</v>
      </c>
      <c r="D11" s="90"/>
      <c r="E11" s="90"/>
      <c r="F11" s="90"/>
      <c r="G11" s="90"/>
      <c r="H11" s="90"/>
      <c r="I11" s="90"/>
      <c r="J11" s="90"/>
      <c r="K11" s="90"/>
      <c r="L11" s="90"/>
      <c r="M11" s="90"/>
      <c r="N11" s="90"/>
      <c r="O11" s="91"/>
    </row>
    <row r="12" spans="2:16" ht="39" customHeight="1" x14ac:dyDescent="0.25">
      <c r="B12" s="4" t="s">
        <v>12</v>
      </c>
      <c r="C12" s="92" t="s">
        <v>25</v>
      </c>
      <c r="D12" s="92"/>
      <c r="E12" s="92"/>
      <c r="F12" s="92"/>
      <c r="G12" s="92"/>
      <c r="H12" s="92"/>
      <c r="I12" s="92"/>
      <c r="J12" s="92"/>
      <c r="K12" s="92"/>
      <c r="L12" s="92"/>
      <c r="M12" s="92"/>
      <c r="N12" s="92"/>
      <c r="O12" s="93"/>
    </row>
    <row r="13" spans="2:16" ht="41.45" customHeight="1" thickBot="1" x14ac:dyDescent="0.3">
      <c r="B13" s="16" t="s">
        <v>63</v>
      </c>
      <c r="C13" s="17" t="s">
        <v>64</v>
      </c>
      <c r="D13" s="87" t="s">
        <v>65</v>
      </c>
      <c r="E13" s="87"/>
      <c r="F13" s="87"/>
      <c r="G13" s="88" t="s">
        <v>66</v>
      </c>
      <c r="H13" s="88"/>
      <c r="I13" s="88"/>
      <c r="J13" s="87" t="s">
        <v>67</v>
      </c>
      <c r="K13" s="87"/>
      <c r="L13" s="87"/>
      <c r="M13" s="88" t="s">
        <v>83</v>
      </c>
      <c r="N13" s="88"/>
      <c r="O13" s="89"/>
    </row>
    <row r="14" spans="2:16" ht="19.899999999999999" customHeight="1" x14ac:dyDescent="0.25"/>
    <row r="15" spans="2:16" ht="30" customHeight="1" thickBot="1" x14ac:dyDescent="0.3">
      <c r="B15" s="3" t="s">
        <v>69</v>
      </c>
      <c r="C15" s="2"/>
      <c r="D15" s="2"/>
      <c r="E15" s="2"/>
      <c r="F15" s="2"/>
      <c r="G15" s="2"/>
      <c r="H15" s="2"/>
      <c r="I15" s="2"/>
      <c r="J15" s="2"/>
      <c r="K15" s="1"/>
      <c r="L15" s="1"/>
      <c r="M15" s="1"/>
      <c r="N15" s="1"/>
      <c r="O15" s="1"/>
    </row>
    <row r="16" spans="2:16" ht="30"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28.9" customHeight="1" x14ac:dyDescent="0.25">
      <c r="B17" s="85" t="s">
        <v>85</v>
      </c>
      <c r="C17" s="86"/>
      <c r="D17" s="25">
        <v>0</v>
      </c>
      <c r="E17" s="33">
        <v>1</v>
      </c>
      <c r="F17" s="34">
        <v>1</v>
      </c>
      <c r="G17" s="34">
        <v>1</v>
      </c>
      <c r="H17" s="25">
        <v>0</v>
      </c>
      <c r="I17" s="25">
        <v>0</v>
      </c>
      <c r="J17" s="25">
        <v>0</v>
      </c>
      <c r="K17" s="25">
        <v>0</v>
      </c>
      <c r="L17" s="25">
        <v>0</v>
      </c>
      <c r="M17" s="25">
        <v>0</v>
      </c>
      <c r="N17" s="25">
        <v>0</v>
      </c>
      <c r="O17" s="26">
        <v>0</v>
      </c>
      <c r="P17" s="26">
        <f>SUM(D17:O17)</f>
        <v>3</v>
      </c>
    </row>
    <row r="18" spans="2:16" ht="31.15" customHeight="1" x14ac:dyDescent="0.25">
      <c r="B18" s="85" t="s">
        <v>84</v>
      </c>
      <c r="C18" s="86"/>
      <c r="D18" s="25">
        <v>0</v>
      </c>
      <c r="E18" s="25">
        <v>0</v>
      </c>
      <c r="F18" s="34">
        <v>6</v>
      </c>
      <c r="G18" s="25">
        <v>0</v>
      </c>
      <c r="H18" s="25">
        <v>0</v>
      </c>
      <c r="I18" s="25">
        <v>0</v>
      </c>
      <c r="J18" s="25">
        <v>0</v>
      </c>
      <c r="K18" s="25">
        <v>0</v>
      </c>
      <c r="L18" s="25">
        <v>0</v>
      </c>
      <c r="M18" s="25">
        <v>0</v>
      </c>
      <c r="N18" s="25">
        <v>0</v>
      </c>
      <c r="O18" s="26">
        <v>0</v>
      </c>
      <c r="P18" s="26">
        <f>SUM(D18:O18)</f>
        <v>6</v>
      </c>
    </row>
    <row r="19" spans="2:16" ht="29.45" customHeight="1" x14ac:dyDescent="0.25">
      <c r="B19" s="85" t="s">
        <v>86</v>
      </c>
      <c r="C19" s="86"/>
      <c r="D19" s="25">
        <v>0</v>
      </c>
      <c r="E19" s="25">
        <v>0</v>
      </c>
      <c r="F19" s="35">
        <v>0.5</v>
      </c>
      <c r="G19" s="35">
        <v>0.5</v>
      </c>
      <c r="H19" s="25">
        <v>0</v>
      </c>
      <c r="I19" s="25">
        <v>0</v>
      </c>
      <c r="J19" s="25">
        <v>0</v>
      </c>
      <c r="K19" s="25">
        <v>0</v>
      </c>
      <c r="L19" s="25">
        <v>0</v>
      </c>
      <c r="M19" s="25">
        <v>0</v>
      </c>
      <c r="N19" s="25">
        <v>0</v>
      </c>
      <c r="O19" s="26">
        <v>0</v>
      </c>
      <c r="P19" s="55">
        <f>SUM(D19:O19)</f>
        <v>1</v>
      </c>
    </row>
    <row r="20" spans="2:16" ht="36.6" customHeight="1" thickBot="1" x14ac:dyDescent="0.3">
      <c r="B20" s="79" t="s">
        <v>87</v>
      </c>
      <c r="C20" s="80"/>
      <c r="D20" s="29">
        <v>0</v>
      </c>
      <c r="E20" s="29">
        <v>0</v>
      </c>
      <c r="F20" s="36">
        <v>0.3</v>
      </c>
      <c r="G20" s="36">
        <v>0.3</v>
      </c>
      <c r="H20" s="36">
        <v>0.4</v>
      </c>
      <c r="I20" s="29">
        <v>0</v>
      </c>
      <c r="J20" s="29">
        <v>0</v>
      </c>
      <c r="K20" s="29">
        <v>0</v>
      </c>
      <c r="L20" s="29">
        <v>0</v>
      </c>
      <c r="M20" s="29">
        <v>0</v>
      </c>
      <c r="N20" s="29">
        <v>0</v>
      </c>
      <c r="O20" s="30">
        <v>0</v>
      </c>
      <c r="P20" s="56">
        <f>SUM(D20:O20)</f>
        <v>1</v>
      </c>
    </row>
    <row r="23" spans="2:16" ht="25.15" customHeight="1" thickBot="1" x14ac:dyDescent="0.3">
      <c r="B23" s="3" t="s">
        <v>173</v>
      </c>
      <c r="C23" s="2"/>
      <c r="D23" s="2"/>
      <c r="E23" s="2"/>
      <c r="F23" s="2"/>
      <c r="G23" s="2"/>
      <c r="H23" s="2"/>
      <c r="I23" s="2"/>
      <c r="J23" s="2"/>
      <c r="K23" s="1"/>
      <c r="L23" s="1"/>
      <c r="M23" s="1"/>
      <c r="N23" s="1"/>
      <c r="O23" s="1"/>
    </row>
    <row r="24" spans="2:16" ht="28.9" customHeight="1" x14ac:dyDescent="0.25">
      <c r="B24" s="81" t="s">
        <v>70</v>
      </c>
      <c r="C24" s="82"/>
      <c r="D24" s="14" t="s">
        <v>11</v>
      </c>
      <c r="E24" s="14" t="s">
        <v>10</v>
      </c>
      <c r="F24" s="14" t="s">
        <v>9</v>
      </c>
      <c r="G24" s="14" t="s">
        <v>8</v>
      </c>
      <c r="H24" s="14" t="s">
        <v>7</v>
      </c>
      <c r="I24" s="14" t="s">
        <v>6</v>
      </c>
      <c r="J24" s="14" t="s">
        <v>5</v>
      </c>
      <c r="K24" s="14" t="s">
        <v>4</v>
      </c>
      <c r="L24" s="14" t="s">
        <v>3</v>
      </c>
      <c r="M24" s="14" t="s">
        <v>2</v>
      </c>
      <c r="N24" s="14" t="s">
        <v>1</v>
      </c>
      <c r="O24" s="15" t="s">
        <v>0</v>
      </c>
      <c r="P24" s="15" t="s">
        <v>188</v>
      </c>
    </row>
    <row r="25" spans="2:16" ht="26.45" customHeight="1" x14ac:dyDescent="0.25">
      <c r="B25" s="85" t="s">
        <v>85</v>
      </c>
      <c r="C25" s="86"/>
      <c r="D25" s="31">
        <v>0</v>
      </c>
      <c r="E25" s="41">
        <v>0</v>
      </c>
      <c r="F25" s="37">
        <v>0</v>
      </c>
      <c r="G25" s="34">
        <v>0</v>
      </c>
      <c r="H25" s="25">
        <v>0</v>
      </c>
      <c r="I25" s="25">
        <v>0</v>
      </c>
      <c r="J25" s="25">
        <v>0</v>
      </c>
      <c r="K25" s="25">
        <v>0</v>
      </c>
      <c r="L25" s="31">
        <v>0</v>
      </c>
      <c r="M25" s="31">
        <v>0</v>
      </c>
      <c r="N25" s="31">
        <v>0</v>
      </c>
      <c r="O25" s="32">
        <v>0</v>
      </c>
      <c r="P25" s="26">
        <f>SUM(D25:O25)</f>
        <v>0</v>
      </c>
    </row>
    <row r="26" spans="2:16" ht="28.9" customHeight="1" x14ac:dyDescent="0.25">
      <c r="B26" s="85" t="s">
        <v>84</v>
      </c>
      <c r="C26" s="86"/>
      <c r="D26" s="31">
        <v>0</v>
      </c>
      <c r="E26" s="31">
        <v>0</v>
      </c>
      <c r="F26" s="37">
        <v>6</v>
      </c>
      <c r="G26" s="25">
        <v>0</v>
      </c>
      <c r="H26" s="25">
        <v>0</v>
      </c>
      <c r="I26" s="25">
        <v>0</v>
      </c>
      <c r="J26" s="25">
        <v>0</v>
      </c>
      <c r="K26" s="25">
        <v>0</v>
      </c>
      <c r="L26" s="31">
        <v>0</v>
      </c>
      <c r="M26" s="31">
        <v>0</v>
      </c>
      <c r="N26" s="31">
        <v>0</v>
      </c>
      <c r="O26" s="32">
        <v>0</v>
      </c>
      <c r="P26" s="26">
        <f t="shared" ref="P26:P27" si="0">SUM(D26:O26)</f>
        <v>6</v>
      </c>
    </row>
    <row r="27" spans="2:16" ht="27.6" customHeight="1" x14ac:dyDescent="0.25">
      <c r="B27" s="85" t="s">
        <v>86</v>
      </c>
      <c r="C27" s="86"/>
      <c r="D27" s="31">
        <v>0</v>
      </c>
      <c r="E27" s="31">
        <v>0</v>
      </c>
      <c r="F27" s="42">
        <v>1</v>
      </c>
      <c r="G27" s="35">
        <v>0</v>
      </c>
      <c r="H27" s="25">
        <v>0</v>
      </c>
      <c r="I27" s="25">
        <v>0</v>
      </c>
      <c r="J27" s="25">
        <v>0</v>
      </c>
      <c r="K27" s="25">
        <v>0</v>
      </c>
      <c r="L27" s="31">
        <v>0</v>
      </c>
      <c r="M27" s="31">
        <v>0</v>
      </c>
      <c r="N27" s="31">
        <v>0</v>
      </c>
      <c r="O27" s="32">
        <v>0</v>
      </c>
      <c r="P27" s="55">
        <f t="shared" si="0"/>
        <v>1</v>
      </c>
    </row>
    <row r="28" spans="2:16" ht="36" customHeight="1" thickBot="1" x14ac:dyDescent="0.3">
      <c r="B28" s="79" t="s">
        <v>87</v>
      </c>
      <c r="C28" s="80"/>
      <c r="D28" s="27">
        <v>0</v>
      </c>
      <c r="E28" s="27">
        <v>0</v>
      </c>
      <c r="F28" s="43">
        <v>0</v>
      </c>
      <c r="G28" s="36">
        <v>0.3</v>
      </c>
      <c r="H28" s="36">
        <v>0.2</v>
      </c>
      <c r="I28" s="54">
        <v>0.3</v>
      </c>
      <c r="J28" s="29">
        <v>0</v>
      </c>
      <c r="K28" s="29">
        <v>0</v>
      </c>
      <c r="L28" s="27">
        <v>0</v>
      </c>
      <c r="M28" s="27">
        <v>0</v>
      </c>
      <c r="N28" s="27">
        <v>0</v>
      </c>
      <c r="O28" s="28">
        <v>0</v>
      </c>
      <c r="P28" s="56">
        <f>SUM(D28:O28)</f>
        <v>0.8</v>
      </c>
    </row>
    <row r="31" spans="2:16" ht="24.6" customHeight="1" thickBot="1" x14ac:dyDescent="0.3">
      <c r="B31" s="3" t="s">
        <v>175</v>
      </c>
      <c r="C31" s="2"/>
      <c r="D31" s="2"/>
      <c r="E31" s="2"/>
      <c r="F31" s="2"/>
      <c r="G31" s="2"/>
    </row>
    <row r="32" spans="2:16" ht="27.6" customHeight="1" x14ac:dyDescent="0.25">
      <c r="B32" s="81" t="s">
        <v>70</v>
      </c>
      <c r="C32" s="82"/>
      <c r="D32" s="14" t="s">
        <v>176</v>
      </c>
      <c r="E32" s="14" t="s">
        <v>177</v>
      </c>
      <c r="F32" s="14" t="s">
        <v>178</v>
      </c>
      <c r="G32" s="15" t="s">
        <v>179</v>
      </c>
    </row>
    <row r="33" spans="2:7" ht="28.15" customHeight="1" x14ac:dyDescent="0.25">
      <c r="B33" s="85" t="s">
        <v>85</v>
      </c>
      <c r="C33" s="86"/>
      <c r="D33" s="44">
        <f>(D25+E25+F25)/(D17+E17+F17+G17+H17+I17+J17+K17+L17+M17+N17+O17)</f>
        <v>0</v>
      </c>
      <c r="E33" s="44">
        <f>(E25+F25+G25+D25+H25+I25)/(E17+F17+G17+H17+I17+J17+K17+L17+M17+N17+O17+D17)</f>
        <v>0</v>
      </c>
      <c r="F33" s="44">
        <v>0</v>
      </c>
      <c r="G33" s="55">
        <v>0</v>
      </c>
    </row>
    <row r="34" spans="2:7" ht="28.15" customHeight="1" x14ac:dyDescent="0.25">
      <c r="B34" s="85" t="s">
        <v>84</v>
      </c>
      <c r="C34" s="86"/>
      <c r="D34" s="44">
        <f t="shared" ref="D34:D36" si="1">(D26+E26+F26)/(D18+E18+F18+G18+H18+I18+J18+K18+L18+M18+N18+O18)</f>
        <v>1</v>
      </c>
      <c r="E34" s="44">
        <f t="shared" ref="E34:E36" si="2">(E26+F26+G26+D26+H26+I26)/(E18+F18+G18+H18+I18+J18+K18+L18+M18+N18+O18+D18)</f>
        <v>1</v>
      </c>
      <c r="F34" s="44">
        <v>1</v>
      </c>
      <c r="G34" s="55">
        <v>1</v>
      </c>
    </row>
    <row r="35" spans="2:7" ht="31.15" customHeight="1" x14ac:dyDescent="0.25">
      <c r="B35" s="85" t="s">
        <v>86</v>
      </c>
      <c r="C35" s="86"/>
      <c r="D35" s="44">
        <f t="shared" si="1"/>
        <v>1</v>
      </c>
      <c r="E35" s="44">
        <f t="shared" si="2"/>
        <v>1</v>
      </c>
      <c r="F35" s="42">
        <v>1</v>
      </c>
      <c r="G35" s="46">
        <v>1</v>
      </c>
    </row>
    <row r="36" spans="2:7" ht="39.6" customHeight="1" thickBot="1" x14ac:dyDescent="0.3">
      <c r="B36" s="79" t="s">
        <v>87</v>
      </c>
      <c r="C36" s="80"/>
      <c r="D36" s="45">
        <f t="shared" si="1"/>
        <v>0</v>
      </c>
      <c r="E36" s="59">
        <f t="shared" si="2"/>
        <v>0.8</v>
      </c>
      <c r="F36" s="43">
        <v>0.8</v>
      </c>
      <c r="G36" s="47">
        <v>0.8</v>
      </c>
    </row>
  </sheetData>
  <mergeCells count="35">
    <mergeCell ref="B24:C24"/>
    <mergeCell ref="B25:C25"/>
    <mergeCell ref="B26:C26"/>
    <mergeCell ref="B27:C27"/>
    <mergeCell ref="B28:C28"/>
    <mergeCell ref="B1:O1"/>
    <mergeCell ref="B2:O2"/>
    <mergeCell ref="B3:O3"/>
    <mergeCell ref="C4:O4"/>
    <mergeCell ref="C8:O8"/>
    <mergeCell ref="C9:F9"/>
    <mergeCell ref="G9:K9"/>
    <mergeCell ref="L9:O9"/>
    <mergeCell ref="C5:O5"/>
    <mergeCell ref="C6:O6"/>
    <mergeCell ref="C7:F7"/>
    <mergeCell ref="G7:K7"/>
    <mergeCell ref="L7:O7"/>
    <mergeCell ref="B17:C17"/>
    <mergeCell ref="B18:C18"/>
    <mergeCell ref="B19:C19"/>
    <mergeCell ref="B20:C20"/>
    <mergeCell ref="C10:O10"/>
    <mergeCell ref="C11:O11"/>
    <mergeCell ref="C12:O12"/>
    <mergeCell ref="D13:F13"/>
    <mergeCell ref="G13:I13"/>
    <mergeCell ref="J13:L13"/>
    <mergeCell ref="M13:O13"/>
    <mergeCell ref="B16:C16"/>
    <mergeCell ref="B32:C32"/>
    <mergeCell ref="B33:C33"/>
    <mergeCell ref="B34:C34"/>
    <mergeCell ref="B35:C35"/>
    <mergeCell ref="B36:C36"/>
  </mergeCells>
  <pageMargins left="0.44" right="0.39" top="0.47" bottom="0.43" header="0.31496062992125984" footer="0.31496062992125984"/>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zoomScale="80" zoomScaleNormal="80" workbookViewId="0">
      <selection activeCell="B2" sqref="B2:O2"/>
    </sheetView>
  </sheetViews>
  <sheetFormatPr baseColWidth="10" defaultRowHeight="15" x14ac:dyDescent="0.25"/>
  <cols>
    <col min="1" max="1" width="1.28515625" customWidth="1"/>
    <col min="2" max="2" width="37.7109375" customWidth="1"/>
    <col min="3" max="3" width="24.7109375" customWidth="1"/>
    <col min="4" max="15" width="9.7109375" customWidth="1"/>
    <col min="16" max="16" width="9.2851562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3.15" customHeight="1" x14ac:dyDescent="0.25">
      <c r="B4" s="6" t="s">
        <v>21</v>
      </c>
      <c r="C4" s="96" t="s">
        <v>72</v>
      </c>
      <c r="D4" s="96"/>
      <c r="E4" s="96"/>
      <c r="F4" s="96"/>
      <c r="G4" s="96"/>
      <c r="H4" s="96"/>
      <c r="I4" s="96"/>
      <c r="J4" s="96"/>
      <c r="K4" s="96"/>
      <c r="L4" s="96"/>
      <c r="M4" s="96"/>
      <c r="N4" s="96"/>
      <c r="O4" s="97"/>
    </row>
    <row r="5" spans="2:16" ht="48" customHeight="1" x14ac:dyDescent="0.25">
      <c r="B5" s="4" t="s">
        <v>20</v>
      </c>
      <c r="C5" s="98" t="s">
        <v>26</v>
      </c>
      <c r="D5" s="98"/>
      <c r="E5" s="98"/>
      <c r="F5" s="98"/>
      <c r="G5" s="98"/>
      <c r="H5" s="98"/>
      <c r="I5" s="98"/>
      <c r="J5" s="98"/>
      <c r="K5" s="98"/>
      <c r="L5" s="98"/>
      <c r="M5" s="98"/>
      <c r="N5" s="98"/>
      <c r="O5" s="99"/>
    </row>
    <row r="6" spans="2:16" ht="48" customHeight="1" x14ac:dyDescent="0.25">
      <c r="B6" s="4" t="s">
        <v>19</v>
      </c>
      <c r="C6" s="92" t="s">
        <v>77</v>
      </c>
      <c r="D6" s="92"/>
      <c r="E6" s="92"/>
      <c r="F6" s="92"/>
      <c r="G6" s="92"/>
      <c r="H6" s="92"/>
      <c r="I6" s="92"/>
      <c r="J6" s="92"/>
      <c r="K6" s="92"/>
      <c r="L6" s="92"/>
      <c r="M6" s="92"/>
      <c r="N6" s="92"/>
      <c r="O6" s="93"/>
    </row>
    <row r="7" spans="2:16" ht="57" customHeight="1" x14ac:dyDescent="0.25">
      <c r="B7" s="4" t="s">
        <v>18</v>
      </c>
      <c r="C7" s="92" t="s">
        <v>73</v>
      </c>
      <c r="D7" s="92"/>
      <c r="E7" s="92"/>
      <c r="F7" s="92"/>
      <c r="G7" s="94" t="s">
        <v>15</v>
      </c>
      <c r="H7" s="94"/>
      <c r="I7" s="94"/>
      <c r="J7" s="94"/>
      <c r="K7" s="94"/>
      <c r="L7" s="92" t="s">
        <v>74</v>
      </c>
      <c r="M7" s="92"/>
      <c r="N7" s="92"/>
      <c r="O7" s="93"/>
    </row>
    <row r="8" spans="2:16" ht="53.25" customHeight="1" x14ac:dyDescent="0.25">
      <c r="B8" s="4" t="s">
        <v>17</v>
      </c>
      <c r="C8" s="92" t="s">
        <v>78</v>
      </c>
      <c r="D8" s="92"/>
      <c r="E8" s="92"/>
      <c r="F8" s="92"/>
      <c r="G8" s="92"/>
      <c r="H8" s="92"/>
      <c r="I8" s="92"/>
      <c r="J8" s="92"/>
      <c r="K8" s="92"/>
      <c r="L8" s="92"/>
      <c r="M8" s="92"/>
      <c r="N8" s="92"/>
      <c r="O8" s="93"/>
    </row>
    <row r="9" spans="2:16" ht="57" customHeight="1" x14ac:dyDescent="0.25">
      <c r="B9" s="4" t="s">
        <v>16</v>
      </c>
      <c r="C9" s="92" t="s">
        <v>75</v>
      </c>
      <c r="D9" s="92"/>
      <c r="E9" s="92"/>
      <c r="F9" s="92"/>
      <c r="G9" s="94" t="s">
        <v>15</v>
      </c>
      <c r="H9" s="94"/>
      <c r="I9" s="94"/>
      <c r="J9" s="94"/>
      <c r="K9" s="94"/>
      <c r="L9" s="92" t="s">
        <v>76</v>
      </c>
      <c r="M9" s="92"/>
      <c r="N9" s="92"/>
      <c r="O9" s="93"/>
    </row>
    <row r="10" spans="2:16" ht="46.15" customHeight="1" x14ac:dyDescent="0.25">
      <c r="B10" s="5" t="s">
        <v>14</v>
      </c>
      <c r="C10" s="92" t="s">
        <v>79</v>
      </c>
      <c r="D10" s="92"/>
      <c r="E10" s="92"/>
      <c r="F10" s="92"/>
      <c r="G10" s="92"/>
      <c r="H10" s="92"/>
      <c r="I10" s="92"/>
      <c r="J10" s="92"/>
      <c r="K10" s="92"/>
      <c r="L10" s="92"/>
      <c r="M10" s="92"/>
      <c r="N10" s="92"/>
      <c r="O10" s="93"/>
    </row>
    <row r="11" spans="2:16" ht="42" customHeight="1" x14ac:dyDescent="0.25">
      <c r="B11" s="4" t="s">
        <v>13</v>
      </c>
      <c r="C11" s="103">
        <v>855000</v>
      </c>
      <c r="D11" s="103"/>
      <c r="E11" s="103"/>
      <c r="F11" s="103"/>
      <c r="G11" s="103"/>
      <c r="H11" s="103"/>
      <c r="I11" s="103"/>
      <c r="J11" s="103"/>
      <c r="K11" s="103"/>
      <c r="L11" s="103"/>
      <c r="M11" s="103"/>
      <c r="N11" s="103"/>
      <c r="O11" s="104"/>
    </row>
    <row r="12" spans="2:16" ht="45" customHeight="1" x14ac:dyDescent="0.25">
      <c r="B12" s="4" t="s">
        <v>12</v>
      </c>
      <c r="C12" s="92" t="s">
        <v>27</v>
      </c>
      <c r="D12" s="92"/>
      <c r="E12" s="92"/>
      <c r="F12" s="92"/>
      <c r="G12" s="92"/>
      <c r="H12" s="92"/>
      <c r="I12" s="92"/>
      <c r="J12" s="92"/>
      <c r="K12" s="92"/>
      <c r="L12" s="92"/>
      <c r="M12" s="92"/>
      <c r="N12" s="92"/>
      <c r="O12" s="93"/>
    </row>
    <row r="13" spans="2:16" ht="48.6"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9.45"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3" customHeight="1" x14ac:dyDescent="0.25">
      <c r="B17" s="85" t="s">
        <v>73</v>
      </c>
      <c r="C17" s="86"/>
      <c r="D17" s="31">
        <v>0</v>
      </c>
      <c r="E17" s="31">
        <v>0</v>
      </c>
      <c r="F17" s="31">
        <v>1</v>
      </c>
      <c r="G17" s="31">
        <v>1</v>
      </c>
      <c r="H17" s="31">
        <v>1</v>
      </c>
      <c r="I17" s="31">
        <v>0</v>
      </c>
      <c r="J17" s="31">
        <v>0</v>
      </c>
      <c r="K17" s="31">
        <v>1</v>
      </c>
      <c r="L17" s="31">
        <v>2</v>
      </c>
      <c r="M17" s="31">
        <v>2</v>
      </c>
      <c r="N17" s="31">
        <v>1</v>
      </c>
      <c r="O17" s="32">
        <v>1</v>
      </c>
      <c r="P17" s="32">
        <f>SUM(D17:O17)</f>
        <v>10</v>
      </c>
    </row>
    <row r="18" spans="2:16" ht="34.15" customHeight="1" x14ac:dyDescent="0.25">
      <c r="B18" s="85" t="s">
        <v>75</v>
      </c>
      <c r="C18" s="86"/>
      <c r="D18" s="31">
        <v>0</v>
      </c>
      <c r="E18" s="31">
        <v>0</v>
      </c>
      <c r="F18" s="31">
        <v>100</v>
      </c>
      <c r="G18" s="31">
        <v>100</v>
      </c>
      <c r="H18" s="31">
        <v>100</v>
      </c>
      <c r="I18" s="31">
        <v>0</v>
      </c>
      <c r="J18" s="31">
        <v>0</v>
      </c>
      <c r="K18" s="31">
        <v>100</v>
      </c>
      <c r="L18" s="31">
        <v>200</v>
      </c>
      <c r="M18" s="31">
        <v>200</v>
      </c>
      <c r="N18" s="31">
        <v>100</v>
      </c>
      <c r="O18" s="32">
        <v>100</v>
      </c>
      <c r="P18" s="32">
        <f>SUM(D18:O18)</f>
        <v>1000</v>
      </c>
    </row>
    <row r="19" spans="2:16" ht="33" customHeight="1" thickBot="1" x14ac:dyDescent="0.3">
      <c r="B19" s="79" t="s">
        <v>28</v>
      </c>
      <c r="C19" s="80"/>
      <c r="D19" s="29">
        <v>0</v>
      </c>
      <c r="E19" s="29">
        <v>2</v>
      </c>
      <c r="F19" s="29">
        <v>1</v>
      </c>
      <c r="G19" s="29">
        <v>1</v>
      </c>
      <c r="H19" s="29">
        <v>1</v>
      </c>
      <c r="I19" s="29">
        <v>0</v>
      </c>
      <c r="J19" s="29">
        <v>0</v>
      </c>
      <c r="K19" s="29">
        <v>0</v>
      </c>
      <c r="L19" s="29">
        <v>0</v>
      </c>
      <c r="M19" s="29">
        <v>0</v>
      </c>
      <c r="N19" s="29">
        <v>0</v>
      </c>
      <c r="O19" s="30">
        <v>0</v>
      </c>
      <c r="P19" s="30">
        <f>SUM(D19:O19)</f>
        <v>5</v>
      </c>
    </row>
    <row r="22" spans="2:16" ht="25.15" customHeight="1" thickBot="1" x14ac:dyDescent="0.3">
      <c r="B22" s="3" t="s">
        <v>173</v>
      </c>
      <c r="C22" s="2"/>
      <c r="D22" s="2"/>
      <c r="E22" s="2"/>
      <c r="F22" s="2"/>
      <c r="G22" s="2"/>
      <c r="H22" s="2"/>
      <c r="I22" s="2"/>
      <c r="J22" s="2"/>
      <c r="K22" s="1"/>
      <c r="L22" s="1"/>
      <c r="M22" s="1"/>
      <c r="N22" s="1"/>
      <c r="O22" s="1"/>
    </row>
    <row r="23" spans="2:16" ht="30" customHeight="1" x14ac:dyDescent="0.25">
      <c r="B23" s="81" t="s">
        <v>70</v>
      </c>
      <c r="C23" s="82"/>
      <c r="D23" s="14" t="s">
        <v>11</v>
      </c>
      <c r="E23" s="14" t="s">
        <v>10</v>
      </c>
      <c r="F23" s="14" t="s">
        <v>9</v>
      </c>
      <c r="G23" s="14" t="s">
        <v>8</v>
      </c>
      <c r="H23" s="14" t="s">
        <v>7</v>
      </c>
      <c r="I23" s="14" t="s">
        <v>6</v>
      </c>
      <c r="J23" s="14" t="s">
        <v>5</v>
      </c>
      <c r="K23" s="14" t="s">
        <v>4</v>
      </c>
      <c r="L23" s="14" t="s">
        <v>3</v>
      </c>
      <c r="M23" s="14" t="s">
        <v>2</v>
      </c>
      <c r="N23" s="14" t="s">
        <v>1</v>
      </c>
      <c r="O23" s="15" t="s">
        <v>0</v>
      </c>
      <c r="P23" s="15" t="s">
        <v>188</v>
      </c>
    </row>
    <row r="24" spans="2:16" ht="30.6" customHeight="1" x14ac:dyDescent="0.25">
      <c r="B24" s="85" t="s">
        <v>73</v>
      </c>
      <c r="C24" s="86"/>
      <c r="D24" s="31">
        <v>0</v>
      </c>
      <c r="E24" s="31">
        <v>0</v>
      </c>
      <c r="F24" s="31">
        <v>50</v>
      </c>
      <c r="G24" s="31">
        <v>0</v>
      </c>
      <c r="H24" s="31">
        <v>3</v>
      </c>
      <c r="I24" s="31">
        <v>1</v>
      </c>
      <c r="J24" s="31">
        <v>0</v>
      </c>
      <c r="K24" s="31">
        <v>0</v>
      </c>
      <c r="L24" s="31">
        <v>0</v>
      </c>
      <c r="M24" s="31">
        <v>0</v>
      </c>
      <c r="N24" s="31">
        <v>0</v>
      </c>
      <c r="O24" s="32">
        <v>0</v>
      </c>
      <c r="P24" s="32">
        <f>SUM(D24:O24)</f>
        <v>54</v>
      </c>
    </row>
    <row r="25" spans="2:16" ht="37.9" customHeight="1" x14ac:dyDescent="0.25">
      <c r="B25" s="85" t="s">
        <v>75</v>
      </c>
      <c r="C25" s="86"/>
      <c r="D25" s="31">
        <v>0</v>
      </c>
      <c r="E25" s="31">
        <v>0</v>
      </c>
      <c r="F25" s="31">
        <v>100</v>
      </c>
      <c r="G25" s="31">
        <v>0</v>
      </c>
      <c r="H25" s="31">
        <v>50</v>
      </c>
      <c r="I25" s="31">
        <v>1400</v>
      </c>
      <c r="J25" s="31">
        <v>0</v>
      </c>
      <c r="K25" s="31">
        <v>0</v>
      </c>
      <c r="L25" s="31">
        <v>0</v>
      </c>
      <c r="M25" s="31">
        <v>0</v>
      </c>
      <c r="N25" s="31">
        <v>0</v>
      </c>
      <c r="O25" s="32">
        <v>0</v>
      </c>
      <c r="P25" s="32">
        <f>SUM(D25:O25)</f>
        <v>1550</v>
      </c>
    </row>
    <row r="26" spans="2:16" ht="31.9" customHeight="1" thickBot="1" x14ac:dyDescent="0.3">
      <c r="B26" s="79" t="s">
        <v>28</v>
      </c>
      <c r="C26" s="80"/>
      <c r="D26" s="27">
        <v>0</v>
      </c>
      <c r="E26" s="27">
        <v>1</v>
      </c>
      <c r="F26" s="27">
        <v>2</v>
      </c>
      <c r="G26" s="29">
        <v>1</v>
      </c>
      <c r="H26" s="29">
        <v>1</v>
      </c>
      <c r="I26" s="29">
        <v>1</v>
      </c>
      <c r="J26" s="29">
        <v>0</v>
      </c>
      <c r="K26" s="29">
        <v>0</v>
      </c>
      <c r="L26" s="27">
        <v>0</v>
      </c>
      <c r="M26" s="27">
        <v>0</v>
      </c>
      <c r="N26" s="27">
        <v>0</v>
      </c>
      <c r="O26" s="28">
        <v>0</v>
      </c>
      <c r="P26" s="30">
        <f>SUM(D26:O26)</f>
        <v>6</v>
      </c>
    </row>
    <row r="29" spans="2:16" ht="24" customHeight="1" thickBot="1" x14ac:dyDescent="0.3">
      <c r="B29" s="3" t="s">
        <v>175</v>
      </c>
      <c r="C29" s="2"/>
      <c r="D29" s="2"/>
      <c r="E29" s="2"/>
      <c r="F29" s="2"/>
      <c r="G29" s="2"/>
    </row>
    <row r="30" spans="2:16" ht="27" customHeight="1" x14ac:dyDescent="0.25">
      <c r="B30" s="81" t="s">
        <v>70</v>
      </c>
      <c r="C30" s="82"/>
      <c r="D30" s="14" t="s">
        <v>176</v>
      </c>
      <c r="E30" s="14" t="s">
        <v>177</v>
      </c>
      <c r="F30" s="14" t="s">
        <v>178</v>
      </c>
      <c r="G30" s="15" t="s">
        <v>179</v>
      </c>
    </row>
    <row r="31" spans="2:16" ht="26.45" customHeight="1" x14ac:dyDescent="0.25">
      <c r="B31" s="85" t="s">
        <v>73</v>
      </c>
      <c r="C31" s="86"/>
      <c r="D31" s="44">
        <v>1</v>
      </c>
      <c r="E31" s="44">
        <v>1</v>
      </c>
      <c r="F31" s="44">
        <v>1</v>
      </c>
      <c r="G31" s="57">
        <v>1</v>
      </c>
    </row>
    <row r="32" spans="2:16" ht="39" customHeight="1" x14ac:dyDescent="0.25">
      <c r="B32" s="85" t="s">
        <v>75</v>
      </c>
      <c r="C32" s="86"/>
      <c r="D32" s="44">
        <f>(D25+E25+F25)/(D18+E18+F18+G18+H18+I18+J18+K18+L18+M18+N18+O18)</f>
        <v>0.1</v>
      </c>
      <c r="E32" s="44">
        <v>1</v>
      </c>
      <c r="F32" s="44">
        <v>1</v>
      </c>
      <c r="G32" s="57">
        <v>1</v>
      </c>
    </row>
    <row r="33" spans="2:7" ht="30.6" customHeight="1" thickBot="1" x14ac:dyDescent="0.3">
      <c r="B33" s="79" t="s">
        <v>28</v>
      </c>
      <c r="C33" s="80"/>
      <c r="D33" s="45">
        <f>(D26+E26+F26)/(D19+E19+F19+G19+H19+I19+J19+K19+L19+M19+N19+O19)</f>
        <v>0.6</v>
      </c>
      <c r="E33" s="45">
        <v>1</v>
      </c>
      <c r="F33" s="45">
        <v>1</v>
      </c>
      <c r="G33" s="56">
        <v>1</v>
      </c>
    </row>
  </sheetData>
  <mergeCells count="32">
    <mergeCell ref="B1:O1"/>
    <mergeCell ref="B2:O2"/>
    <mergeCell ref="B3:O3"/>
    <mergeCell ref="C4:O4"/>
    <mergeCell ref="C6:O6"/>
    <mergeCell ref="G13:I13"/>
    <mergeCell ref="J13:L13"/>
    <mergeCell ref="M13:O13"/>
    <mergeCell ref="C5:O5"/>
    <mergeCell ref="C7:F7"/>
    <mergeCell ref="G7:K7"/>
    <mergeCell ref="C10:O10"/>
    <mergeCell ref="C11:O11"/>
    <mergeCell ref="C12:O12"/>
    <mergeCell ref="L7:O7"/>
    <mergeCell ref="C8:O8"/>
    <mergeCell ref="C9:F9"/>
    <mergeCell ref="G9:K9"/>
    <mergeCell ref="L9:O9"/>
    <mergeCell ref="B30:C30"/>
    <mergeCell ref="B31:C31"/>
    <mergeCell ref="B32:C32"/>
    <mergeCell ref="B33:C33"/>
    <mergeCell ref="D13:F13"/>
    <mergeCell ref="B23:C23"/>
    <mergeCell ref="B24:C24"/>
    <mergeCell ref="B25:C25"/>
    <mergeCell ref="B26:C26"/>
    <mergeCell ref="B16:C16"/>
    <mergeCell ref="B17:C17"/>
    <mergeCell ref="B18:C18"/>
    <mergeCell ref="B19:C19"/>
  </mergeCells>
  <pageMargins left="0.55118110236220474" right="0.47244094488188981" top="0.43307086614173229" bottom="0.51181102362204722" header="0.31496062992125984" footer="0.31496062992125984"/>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7.7109375" customWidth="1"/>
    <col min="3" max="3" width="22.85546875" customWidth="1"/>
    <col min="4" max="16" width="9.710937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2.6" customHeight="1" x14ac:dyDescent="0.25">
      <c r="B4" s="6" t="s">
        <v>21</v>
      </c>
      <c r="C4" s="96" t="s">
        <v>72</v>
      </c>
      <c r="D4" s="96"/>
      <c r="E4" s="96"/>
      <c r="F4" s="96"/>
      <c r="G4" s="96"/>
      <c r="H4" s="96"/>
      <c r="I4" s="96"/>
      <c r="J4" s="96"/>
      <c r="K4" s="96"/>
      <c r="L4" s="96"/>
      <c r="M4" s="96"/>
      <c r="N4" s="96"/>
      <c r="O4" s="97"/>
    </row>
    <row r="5" spans="2:16" ht="43.15" customHeight="1" x14ac:dyDescent="0.25">
      <c r="B5" s="4" t="s">
        <v>20</v>
      </c>
      <c r="C5" s="98" t="s">
        <v>90</v>
      </c>
      <c r="D5" s="98"/>
      <c r="E5" s="98"/>
      <c r="F5" s="98"/>
      <c r="G5" s="98"/>
      <c r="H5" s="98"/>
      <c r="I5" s="98"/>
      <c r="J5" s="98"/>
      <c r="K5" s="98"/>
      <c r="L5" s="98"/>
      <c r="M5" s="98"/>
      <c r="N5" s="98"/>
      <c r="O5" s="99"/>
    </row>
    <row r="6" spans="2:16" ht="48" customHeight="1" x14ac:dyDescent="0.25">
      <c r="B6" s="4" t="s">
        <v>19</v>
      </c>
      <c r="C6" s="92" t="s">
        <v>91</v>
      </c>
      <c r="D6" s="92"/>
      <c r="E6" s="92"/>
      <c r="F6" s="92"/>
      <c r="G6" s="92"/>
      <c r="H6" s="92"/>
      <c r="I6" s="92"/>
      <c r="J6" s="92"/>
      <c r="K6" s="92"/>
      <c r="L6" s="92"/>
      <c r="M6" s="92"/>
      <c r="N6" s="92"/>
      <c r="O6" s="93"/>
    </row>
    <row r="7" spans="2:16" ht="57" customHeight="1" x14ac:dyDescent="0.25">
      <c r="B7" s="4" t="s">
        <v>18</v>
      </c>
      <c r="C7" s="92" t="s">
        <v>100</v>
      </c>
      <c r="D7" s="92"/>
      <c r="E7" s="92"/>
      <c r="F7" s="92"/>
      <c r="G7" s="94" t="s">
        <v>15</v>
      </c>
      <c r="H7" s="94"/>
      <c r="I7" s="94"/>
      <c r="J7" s="94"/>
      <c r="K7" s="94"/>
      <c r="L7" s="92" t="s">
        <v>101</v>
      </c>
      <c r="M7" s="92"/>
      <c r="N7" s="92"/>
      <c r="O7" s="93"/>
    </row>
    <row r="8" spans="2:16" ht="53.25" customHeight="1" x14ac:dyDescent="0.25">
      <c r="B8" s="4" t="s">
        <v>17</v>
      </c>
      <c r="C8" s="92" t="s">
        <v>98</v>
      </c>
      <c r="D8" s="92"/>
      <c r="E8" s="92"/>
      <c r="F8" s="92"/>
      <c r="G8" s="92"/>
      <c r="H8" s="92"/>
      <c r="I8" s="92"/>
      <c r="J8" s="92"/>
      <c r="K8" s="92"/>
      <c r="L8" s="92"/>
      <c r="M8" s="92"/>
      <c r="N8" s="92"/>
      <c r="O8" s="93"/>
    </row>
    <row r="9" spans="2:16" ht="57" customHeight="1" x14ac:dyDescent="0.25">
      <c r="B9" s="4" t="s">
        <v>16</v>
      </c>
      <c r="C9" s="92" t="s">
        <v>102</v>
      </c>
      <c r="D9" s="92"/>
      <c r="E9" s="92"/>
      <c r="F9" s="92"/>
      <c r="G9" s="94" t="s">
        <v>15</v>
      </c>
      <c r="H9" s="94"/>
      <c r="I9" s="94"/>
      <c r="J9" s="94"/>
      <c r="K9" s="94"/>
      <c r="L9" s="92" t="s">
        <v>103</v>
      </c>
      <c r="M9" s="92"/>
      <c r="N9" s="92"/>
      <c r="O9" s="93"/>
    </row>
    <row r="10" spans="2:16" ht="48" customHeight="1" x14ac:dyDescent="0.25">
      <c r="B10" s="5" t="s">
        <v>14</v>
      </c>
      <c r="C10" s="105" t="s">
        <v>99</v>
      </c>
      <c r="D10" s="105"/>
      <c r="E10" s="105"/>
      <c r="F10" s="105"/>
      <c r="G10" s="105"/>
      <c r="H10" s="105"/>
      <c r="I10" s="105"/>
      <c r="J10" s="105"/>
      <c r="K10" s="105"/>
      <c r="L10" s="105"/>
      <c r="M10" s="105"/>
      <c r="N10" s="105"/>
      <c r="O10" s="106"/>
    </row>
    <row r="11" spans="2:16" ht="42" customHeight="1" x14ac:dyDescent="0.25">
      <c r="B11" s="4" t="s">
        <v>13</v>
      </c>
      <c r="C11" s="103" t="s">
        <v>105</v>
      </c>
      <c r="D11" s="103"/>
      <c r="E11" s="103"/>
      <c r="F11" s="103"/>
      <c r="G11" s="103"/>
      <c r="H11" s="103"/>
      <c r="I11" s="103"/>
      <c r="J11" s="103"/>
      <c r="K11" s="103"/>
      <c r="L11" s="103"/>
      <c r="M11" s="103"/>
      <c r="N11" s="103"/>
      <c r="O11" s="104"/>
    </row>
    <row r="12" spans="2:16" ht="45" customHeight="1" x14ac:dyDescent="0.25">
      <c r="B12" s="4" t="s">
        <v>12</v>
      </c>
      <c r="C12" s="92" t="s">
        <v>92</v>
      </c>
      <c r="D12" s="92"/>
      <c r="E12" s="92"/>
      <c r="F12" s="92"/>
      <c r="G12" s="92"/>
      <c r="H12" s="92"/>
      <c r="I12" s="92"/>
      <c r="J12" s="92"/>
      <c r="K12" s="92"/>
      <c r="L12" s="92"/>
      <c r="M12" s="92"/>
      <c r="N12" s="92"/>
      <c r="O12" s="93"/>
    </row>
    <row r="13" spans="2:16" ht="43.9" customHeight="1" thickBot="1" x14ac:dyDescent="0.3">
      <c r="B13" s="16" t="s">
        <v>63</v>
      </c>
      <c r="C13" s="17" t="s">
        <v>64</v>
      </c>
      <c r="D13" s="87" t="s">
        <v>65</v>
      </c>
      <c r="E13" s="87"/>
      <c r="F13" s="87"/>
      <c r="G13" s="88" t="s">
        <v>66</v>
      </c>
      <c r="H13" s="88"/>
      <c r="I13" s="88"/>
      <c r="J13" s="87" t="s">
        <v>67</v>
      </c>
      <c r="K13" s="87"/>
      <c r="L13" s="87"/>
      <c r="M13" s="88" t="s">
        <v>83</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8.15"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2.450000000000003" customHeight="1" x14ac:dyDescent="0.25">
      <c r="B17" s="85" t="s">
        <v>102</v>
      </c>
      <c r="C17" s="86"/>
      <c r="D17" s="25">
        <v>0</v>
      </c>
      <c r="E17" s="25">
        <v>2</v>
      </c>
      <c r="F17" s="25">
        <v>2</v>
      </c>
      <c r="G17" s="25">
        <v>2</v>
      </c>
      <c r="H17" s="25">
        <v>2</v>
      </c>
      <c r="I17" s="25">
        <v>2</v>
      </c>
      <c r="J17" s="25">
        <v>2</v>
      </c>
      <c r="K17" s="25">
        <v>2</v>
      </c>
      <c r="L17" s="25">
        <v>2</v>
      </c>
      <c r="M17" s="25">
        <v>2</v>
      </c>
      <c r="N17" s="25">
        <v>2</v>
      </c>
      <c r="O17" s="26">
        <v>0</v>
      </c>
      <c r="P17" s="26">
        <f>SUM(D17:O17)</f>
        <v>20</v>
      </c>
    </row>
    <row r="18" spans="2:16" ht="31.15" customHeight="1" x14ac:dyDescent="0.25">
      <c r="B18" s="85" t="s">
        <v>104</v>
      </c>
      <c r="C18" s="86"/>
      <c r="D18" s="25">
        <v>1</v>
      </c>
      <c r="E18" s="25">
        <v>1</v>
      </c>
      <c r="F18" s="25">
        <v>2</v>
      </c>
      <c r="G18" s="25">
        <v>1</v>
      </c>
      <c r="H18" s="25">
        <v>1</v>
      </c>
      <c r="I18" s="25">
        <v>2</v>
      </c>
      <c r="J18" s="25">
        <v>2</v>
      </c>
      <c r="K18" s="25">
        <v>2</v>
      </c>
      <c r="L18" s="25">
        <v>2</v>
      </c>
      <c r="M18" s="25">
        <v>4</v>
      </c>
      <c r="N18" s="25">
        <v>1</v>
      </c>
      <c r="O18" s="26">
        <v>1</v>
      </c>
      <c r="P18" s="26">
        <f>SUM(D18:O18)</f>
        <v>20</v>
      </c>
    </row>
    <row r="19" spans="2:16" ht="33" customHeight="1" thickBot="1" x14ac:dyDescent="0.3">
      <c r="B19" s="79" t="s">
        <v>100</v>
      </c>
      <c r="C19" s="80"/>
      <c r="D19" s="29">
        <v>0</v>
      </c>
      <c r="E19" s="29">
        <v>70</v>
      </c>
      <c r="F19" s="29">
        <v>70</v>
      </c>
      <c r="G19" s="29">
        <v>80</v>
      </c>
      <c r="H19" s="29">
        <v>70</v>
      </c>
      <c r="I19" s="29">
        <v>50</v>
      </c>
      <c r="J19" s="29">
        <v>80</v>
      </c>
      <c r="K19" s="29">
        <v>70</v>
      </c>
      <c r="L19" s="29">
        <v>90</v>
      </c>
      <c r="M19" s="29">
        <v>70</v>
      </c>
      <c r="N19" s="29">
        <v>80</v>
      </c>
      <c r="O19" s="30">
        <v>70</v>
      </c>
      <c r="P19" s="30">
        <f>SUM(D19:O19)</f>
        <v>800</v>
      </c>
    </row>
    <row r="22" spans="2:16" ht="27" customHeight="1" thickBot="1" x14ac:dyDescent="0.3">
      <c r="B22" s="3" t="s">
        <v>173</v>
      </c>
      <c r="C22" s="2"/>
      <c r="D22" s="2"/>
      <c r="E22" s="2"/>
      <c r="F22" s="2"/>
      <c r="G22" s="2"/>
      <c r="H22" s="2"/>
      <c r="I22" s="2"/>
      <c r="J22" s="2"/>
      <c r="K22" s="1"/>
      <c r="L22" s="1"/>
      <c r="M22" s="1"/>
      <c r="N22" s="1"/>
      <c r="O22" s="1"/>
    </row>
    <row r="23" spans="2:16" ht="27.6" customHeight="1" x14ac:dyDescent="0.25">
      <c r="B23" s="81" t="s">
        <v>70</v>
      </c>
      <c r="C23" s="82"/>
      <c r="D23" s="14" t="s">
        <v>11</v>
      </c>
      <c r="E23" s="14" t="s">
        <v>10</v>
      </c>
      <c r="F23" s="14" t="s">
        <v>9</v>
      </c>
      <c r="G23" s="14" t="s">
        <v>8</v>
      </c>
      <c r="H23" s="14" t="s">
        <v>7</v>
      </c>
      <c r="I23" s="14" t="s">
        <v>6</v>
      </c>
      <c r="J23" s="14" t="s">
        <v>5</v>
      </c>
      <c r="K23" s="14" t="s">
        <v>4</v>
      </c>
      <c r="L23" s="14" t="s">
        <v>3</v>
      </c>
      <c r="M23" s="14" t="s">
        <v>2</v>
      </c>
      <c r="N23" s="14" t="s">
        <v>1</v>
      </c>
      <c r="O23" s="15" t="s">
        <v>0</v>
      </c>
      <c r="P23" s="15" t="s">
        <v>188</v>
      </c>
    </row>
    <row r="24" spans="2:16" ht="24.6" customHeight="1" x14ac:dyDescent="0.25">
      <c r="B24" s="85" t="s">
        <v>102</v>
      </c>
      <c r="C24" s="86"/>
      <c r="D24" s="31">
        <v>0</v>
      </c>
      <c r="E24" s="31">
        <v>1</v>
      </c>
      <c r="F24" s="31">
        <v>3</v>
      </c>
      <c r="G24" s="25">
        <v>2</v>
      </c>
      <c r="H24" s="25">
        <v>3</v>
      </c>
      <c r="I24" s="25">
        <v>4</v>
      </c>
      <c r="J24" s="25">
        <v>3</v>
      </c>
      <c r="K24" s="25">
        <v>83</v>
      </c>
      <c r="L24" s="31">
        <v>0</v>
      </c>
      <c r="M24" s="31">
        <v>0</v>
      </c>
      <c r="N24" s="31">
        <v>1</v>
      </c>
      <c r="O24" s="32">
        <v>0</v>
      </c>
      <c r="P24" s="26">
        <f>SUM(D24:O24)</f>
        <v>100</v>
      </c>
    </row>
    <row r="25" spans="2:16" ht="27.6" customHeight="1" x14ac:dyDescent="0.25">
      <c r="B25" s="85" t="s">
        <v>104</v>
      </c>
      <c r="C25" s="86"/>
      <c r="D25" s="31">
        <v>8</v>
      </c>
      <c r="E25" s="31">
        <v>28</v>
      </c>
      <c r="F25" s="31">
        <v>13</v>
      </c>
      <c r="G25" s="25">
        <v>15</v>
      </c>
      <c r="H25" s="25">
        <v>14</v>
      </c>
      <c r="I25" s="25">
        <v>20</v>
      </c>
      <c r="J25" s="25">
        <v>26</v>
      </c>
      <c r="K25" s="25">
        <v>18</v>
      </c>
      <c r="L25" s="31">
        <v>0</v>
      </c>
      <c r="M25" s="31">
        <v>0</v>
      </c>
      <c r="N25" s="31">
        <v>7</v>
      </c>
      <c r="O25" s="32">
        <v>0</v>
      </c>
      <c r="P25" s="26">
        <f>SUM(D25:O25)</f>
        <v>149</v>
      </c>
    </row>
    <row r="26" spans="2:16" ht="31.15" customHeight="1" thickBot="1" x14ac:dyDescent="0.3">
      <c r="B26" s="79" t="s">
        <v>100</v>
      </c>
      <c r="C26" s="80"/>
      <c r="D26" s="27">
        <v>0</v>
      </c>
      <c r="E26" s="27">
        <v>32</v>
      </c>
      <c r="F26" s="27">
        <v>55</v>
      </c>
      <c r="G26" s="29">
        <v>57</v>
      </c>
      <c r="H26" s="29">
        <v>58</v>
      </c>
      <c r="I26" s="29">
        <v>144</v>
      </c>
      <c r="J26" s="29">
        <v>106</v>
      </c>
      <c r="K26" s="29">
        <v>462</v>
      </c>
      <c r="L26" s="27">
        <v>0</v>
      </c>
      <c r="M26" s="27">
        <v>0</v>
      </c>
      <c r="N26" s="27">
        <v>23</v>
      </c>
      <c r="O26" s="28">
        <v>0</v>
      </c>
      <c r="P26" s="30">
        <f>SUM(D26:O26)</f>
        <v>937</v>
      </c>
    </row>
    <row r="29" spans="2:16" ht="25.15" customHeight="1" thickBot="1" x14ac:dyDescent="0.3">
      <c r="B29" s="3" t="s">
        <v>175</v>
      </c>
      <c r="C29" s="2"/>
      <c r="D29" s="2"/>
      <c r="E29" s="2"/>
      <c r="F29" s="2"/>
      <c r="G29" s="2"/>
    </row>
    <row r="30" spans="2:16" ht="27.6" customHeight="1" x14ac:dyDescent="0.25">
      <c r="B30" s="81" t="s">
        <v>70</v>
      </c>
      <c r="C30" s="82"/>
      <c r="D30" s="14" t="s">
        <v>176</v>
      </c>
      <c r="E30" s="14" t="s">
        <v>177</v>
      </c>
      <c r="F30" s="14" t="s">
        <v>178</v>
      </c>
      <c r="G30" s="15" t="s">
        <v>179</v>
      </c>
    </row>
    <row r="31" spans="2:16" ht="26.45" customHeight="1" x14ac:dyDescent="0.25">
      <c r="B31" s="85" t="s">
        <v>102</v>
      </c>
      <c r="C31" s="86"/>
      <c r="D31" s="44">
        <f>(D24+E24+F24)/(D17+E17+F17+G17+H17+I17+J17+K17+L17+M17+N17+O17)</f>
        <v>0.2</v>
      </c>
      <c r="E31" s="44">
        <f>(E24+F24+G24+D24+H24+I24)/(E17+F17+G17+H17+I17+J17+K17+L17+M17+N17+O17+D17)</f>
        <v>0.65</v>
      </c>
      <c r="F31" s="44">
        <v>1</v>
      </c>
      <c r="G31" s="57">
        <v>1</v>
      </c>
    </row>
    <row r="32" spans="2:16" ht="30.6" customHeight="1" x14ac:dyDescent="0.25">
      <c r="B32" s="85" t="s">
        <v>104</v>
      </c>
      <c r="C32" s="86"/>
      <c r="D32" s="44">
        <v>1</v>
      </c>
      <c r="E32" s="44">
        <v>1</v>
      </c>
      <c r="F32" s="44">
        <v>1</v>
      </c>
      <c r="G32" s="57">
        <v>1</v>
      </c>
    </row>
    <row r="33" spans="2:7" ht="31.15" customHeight="1" thickBot="1" x14ac:dyDescent="0.3">
      <c r="B33" s="79" t="s">
        <v>100</v>
      </c>
      <c r="C33" s="80"/>
      <c r="D33" s="45">
        <f t="shared" ref="D33" si="0">(D26+E26+F26)/(D19+E19+F19+G19+H19+I19+J19+K19+L19+M19+N19+O19)</f>
        <v>0.10875</v>
      </c>
      <c r="E33" s="45">
        <f t="shared" ref="E33" si="1">(E26+F26+G26+D26+H26+I26)/(E19+F19+G19+H19+I19+J19+K19+L19+M19+N19+O19+D19)</f>
        <v>0.4325</v>
      </c>
      <c r="F33" s="45">
        <v>1</v>
      </c>
      <c r="G33" s="58">
        <v>1</v>
      </c>
    </row>
  </sheetData>
  <mergeCells count="32">
    <mergeCell ref="B23:C23"/>
    <mergeCell ref="B24:C24"/>
    <mergeCell ref="B25:C25"/>
    <mergeCell ref="B26:C26"/>
    <mergeCell ref="B1:O1"/>
    <mergeCell ref="B2:O2"/>
    <mergeCell ref="B3:O3"/>
    <mergeCell ref="C4:O4"/>
    <mergeCell ref="C5:O5"/>
    <mergeCell ref="C8:O8"/>
    <mergeCell ref="C9:F9"/>
    <mergeCell ref="G9:K9"/>
    <mergeCell ref="L9:O9"/>
    <mergeCell ref="C6:O6"/>
    <mergeCell ref="C7:F7"/>
    <mergeCell ref="G7:K7"/>
    <mergeCell ref="B30:C30"/>
    <mergeCell ref="B31:C31"/>
    <mergeCell ref="B32:C32"/>
    <mergeCell ref="B33:C33"/>
    <mergeCell ref="L7:O7"/>
    <mergeCell ref="B17:C17"/>
    <mergeCell ref="B18:C18"/>
    <mergeCell ref="B19:C19"/>
    <mergeCell ref="C10:O10"/>
    <mergeCell ref="C11:O11"/>
    <mergeCell ref="C12:O12"/>
    <mergeCell ref="D13:F13"/>
    <mergeCell ref="G13:I13"/>
    <mergeCell ref="J13:L13"/>
    <mergeCell ref="M13:O13"/>
    <mergeCell ref="B16:C16"/>
  </mergeCells>
  <pageMargins left="0.43" right="0.25" top="0.51" bottom="0.53" header="0.31496062992125984" footer="0.31496062992125984"/>
  <pageSetup scale="7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zoomScale="80" zoomScaleNormal="80" workbookViewId="0">
      <selection activeCell="B2" sqref="B2:O2"/>
    </sheetView>
  </sheetViews>
  <sheetFormatPr baseColWidth="10" defaultRowHeight="15" x14ac:dyDescent="0.25"/>
  <cols>
    <col min="1" max="1" width="1.28515625" customWidth="1"/>
    <col min="2" max="2" width="37.28515625" customWidth="1"/>
    <col min="3" max="3" width="20" customWidth="1"/>
    <col min="4" max="15" width="9.7109375" customWidth="1"/>
    <col min="16" max="16" width="9.4257812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2.6" customHeight="1" x14ac:dyDescent="0.25">
      <c r="B4" s="6" t="s">
        <v>21</v>
      </c>
      <c r="C4" s="96" t="s">
        <v>72</v>
      </c>
      <c r="D4" s="96"/>
      <c r="E4" s="96"/>
      <c r="F4" s="96"/>
      <c r="G4" s="96"/>
      <c r="H4" s="96"/>
      <c r="I4" s="96"/>
      <c r="J4" s="96"/>
      <c r="K4" s="96"/>
      <c r="L4" s="96"/>
      <c r="M4" s="96"/>
      <c r="N4" s="96"/>
      <c r="O4" s="97"/>
    </row>
    <row r="5" spans="2:16" ht="45.6" customHeight="1" x14ac:dyDescent="0.25">
      <c r="B5" s="4" t="s">
        <v>20</v>
      </c>
      <c r="C5" s="98" t="s">
        <v>38</v>
      </c>
      <c r="D5" s="98"/>
      <c r="E5" s="98"/>
      <c r="F5" s="98"/>
      <c r="G5" s="98"/>
      <c r="H5" s="98"/>
      <c r="I5" s="98"/>
      <c r="J5" s="98"/>
      <c r="K5" s="98"/>
      <c r="L5" s="98"/>
      <c r="M5" s="98"/>
      <c r="N5" s="98"/>
      <c r="O5" s="99"/>
    </row>
    <row r="6" spans="2:16" ht="58.15" customHeight="1" x14ac:dyDescent="0.25">
      <c r="B6" s="4" t="s">
        <v>19</v>
      </c>
      <c r="C6" s="92" t="s">
        <v>106</v>
      </c>
      <c r="D6" s="92"/>
      <c r="E6" s="92"/>
      <c r="F6" s="92"/>
      <c r="G6" s="92"/>
      <c r="H6" s="92"/>
      <c r="I6" s="92"/>
      <c r="J6" s="92"/>
      <c r="K6" s="92"/>
      <c r="L6" s="92"/>
      <c r="M6" s="92"/>
      <c r="N6" s="92"/>
      <c r="O6" s="93"/>
    </row>
    <row r="7" spans="2:16" ht="57" customHeight="1" x14ac:dyDescent="0.25">
      <c r="B7" s="4" t="s">
        <v>18</v>
      </c>
      <c r="C7" s="92" t="s">
        <v>107</v>
      </c>
      <c r="D7" s="92"/>
      <c r="E7" s="92"/>
      <c r="F7" s="92"/>
      <c r="G7" s="94" t="s">
        <v>15</v>
      </c>
      <c r="H7" s="94"/>
      <c r="I7" s="94"/>
      <c r="J7" s="94"/>
      <c r="K7" s="94"/>
      <c r="L7" s="92" t="s">
        <v>93</v>
      </c>
      <c r="M7" s="92"/>
      <c r="N7" s="92"/>
      <c r="O7" s="93"/>
    </row>
    <row r="8" spans="2:16" ht="53.25" customHeight="1" x14ac:dyDescent="0.25">
      <c r="B8" s="4" t="s">
        <v>17</v>
      </c>
      <c r="C8" s="92" t="s">
        <v>95</v>
      </c>
      <c r="D8" s="92"/>
      <c r="E8" s="92"/>
      <c r="F8" s="92"/>
      <c r="G8" s="92"/>
      <c r="H8" s="92"/>
      <c r="I8" s="92"/>
      <c r="J8" s="92"/>
      <c r="K8" s="92"/>
      <c r="L8" s="92"/>
      <c r="M8" s="92"/>
      <c r="N8" s="92"/>
      <c r="O8" s="93"/>
    </row>
    <row r="9" spans="2:16" ht="57" customHeight="1" x14ac:dyDescent="0.25">
      <c r="B9" s="4" t="s">
        <v>16</v>
      </c>
      <c r="C9" s="92" t="s">
        <v>54</v>
      </c>
      <c r="D9" s="92"/>
      <c r="E9" s="92"/>
      <c r="F9" s="92"/>
      <c r="G9" s="94" t="s">
        <v>15</v>
      </c>
      <c r="H9" s="94"/>
      <c r="I9" s="94"/>
      <c r="J9" s="94"/>
      <c r="K9" s="94"/>
      <c r="L9" s="92" t="s">
        <v>143</v>
      </c>
      <c r="M9" s="92"/>
      <c r="N9" s="92"/>
      <c r="O9" s="93"/>
    </row>
    <row r="10" spans="2:16" ht="46.15" customHeight="1" x14ac:dyDescent="0.25">
      <c r="B10" s="5" t="s">
        <v>14</v>
      </c>
      <c r="C10" s="92" t="s">
        <v>108</v>
      </c>
      <c r="D10" s="92"/>
      <c r="E10" s="92"/>
      <c r="F10" s="92"/>
      <c r="G10" s="92"/>
      <c r="H10" s="92"/>
      <c r="I10" s="92"/>
      <c r="J10" s="92"/>
      <c r="K10" s="92"/>
      <c r="L10" s="92"/>
      <c r="M10" s="92"/>
      <c r="N10" s="92"/>
      <c r="O10" s="93"/>
    </row>
    <row r="11" spans="2:16" ht="42" customHeight="1" x14ac:dyDescent="0.25">
      <c r="B11" s="4" t="s">
        <v>13</v>
      </c>
      <c r="C11" s="107">
        <v>309000</v>
      </c>
      <c r="D11" s="107"/>
      <c r="E11" s="107"/>
      <c r="F11" s="107"/>
      <c r="G11" s="107"/>
      <c r="H11" s="107"/>
      <c r="I11" s="107"/>
      <c r="J11" s="107"/>
      <c r="K11" s="107"/>
      <c r="L11" s="107"/>
      <c r="M11" s="107"/>
      <c r="N11" s="107"/>
      <c r="O11" s="108"/>
    </row>
    <row r="12" spans="2:16" ht="45" customHeight="1" x14ac:dyDescent="0.25">
      <c r="B12" s="4" t="s">
        <v>12</v>
      </c>
      <c r="C12" s="92" t="s">
        <v>94</v>
      </c>
      <c r="D12" s="92"/>
      <c r="E12" s="92"/>
      <c r="F12" s="92"/>
      <c r="G12" s="92"/>
      <c r="H12" s="92"/>
      <c r="I12" s="92"/>
      <c r="J12" s="92"/>
      <c r="K12" s="92"/>
      <c r="L12" s="92"/>
      <c r="M12" s="92"/>
      <c r="N12" s="92"/>
      <c r="O12" s="93"/>
    </row>
    <row r="13" spans="2:16" ht="45"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8.9"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2.450000000000003" customHeight="1" x14ac:dyDescent="0.25">
      <c r="B17" s="85" t="s">
        <v>107</v>
      </c>
      <c r="C17" s="86"/>
      <c r="D17" s="25">
        <v>0</v>
      </c>
      <c r="E17" s="25">
        <v>0</v>
      </c>
      <c r="F17" s="25">
        <v>0</v>
      </c>
      <c r="G17" s="25">
        <v>0</v>
      </c>
      <c r="H17" s="25">
        <v>6</v>
      </c>
      <c r="I17" s="25">
        <v>0</v>
      </c>
      <c r="J17" s="25">
        <v>6</v>
      </c>
      <c r="K17" s="25">
        <v>0</v>
      </c>
      <c r="L17" s="25">
        <v>0</v>
      </c>
      <c r="M17" s="25">
        <v>0</v>
      </c>
      <c r="N17" s="25">
        <v>0</v>
      </c>
      <c r="O17" s="26">
        <v>0</v>
      </c>
      <c r="P17" s="26">
        <f>SUM(D17:O17)</f>
        <v>12</v>
      </c>
    </row>
    <row r="18" spans="2:16" ht="34.15" customHeight="1" thickBot="1" x14ac:dyDescent="0.3">
      <c r="B18" s="79" t="s">
        <v>54</v>
      </c>
      <c r="C18" s="80"/>
      <c r="D18" s="27">
        <v>0</v>
      </c>
      <c r="E18" s="27">
        <v>0</v>
      </c>
      <c r="F18" s="27">
        <v>1</v>
      </c>
      <c r="G18" s="27">
        <v>1</v>
      </c>
      <c r="H18" s="27">
        <v>2</v>
      </c>
      <c r="I18" s="27">
        <v>1</v>
      </c>
      <c r="J18" s="27">
        <v>1</v>
      </c>
      <c r="K18" s="27">
        <v>1</v>
      </c>
      <c r="L18" s="27">
        <v>1</v>
      </c>
      <c r="M18" s="27">
        <v>0</v>
      </c>
      <c r="N18" s="27">
        <v>0</v>
      </c>
      <c r="O18" s="28">
        <v>0</v>
      </c>
      <c r="P18" s="28">
        <f>SUM(D18:O18)</f>
        <v>8</v>
      </c>
    </row>
    <row r="21" spans="2:16" ht="28.15" customHeight="1" thickBot="1" x14ac:dyDescent="0.3">
      <c r="B21" s="3" t="s">
        <v>173</v>
      </c>
      <c r="C21" s="2"/>
      <c r="D21" s="2"/>
      <c r="E21" s="2"/>
      <c r="F21" s="2"/>
      <c r="G21" s="2"/>
      <c r="H21" s="2"/>
      <c r="I21" s="2"/>
      <c r="J21" s="2"/>
      <c r="K21" s="1"/>
      <c r="L21" s="1"/>
      <c r="M21" s="1"/>
      <c r="N21" s="1"/>
      <c r="O21" s="1"/>
    </row>
    <row r="22" spans="2:16" ht="27.6" customHeight="1" x14ac:dyDescent="0.25">
      <c r="B22" s="81" t="s">
        <v>70</v>
      </c>
      <c r="C22" s="82"/>
      <c r="D22" s="14" t="s">
        <v>11</v>
      </c>
      <c r="E22" s="14" t="s">
        <v>10</v>
      </c>
      <c r="F22" s="14" t="s">
        <v>9</v>
      </c>
      <c r="G22" s="14" t="s">
        <v>8</v>
      </c>
      <c r="H22" s="14" t="s">
        <v>7</v>
      </c>
      <c r="I22" s="14" t="s">
        <v>6</v>
      </c>
      <c r="J22" s="14" t="s">
        <v>5</v>
      </c>
      <c r="K22" s="14" t="s">
        <v>4</v>
      </c>
      <c r="L22" s="14" t="s">
        <v>3</v>
      </c>
      <c r="M22" s="14" t="s">
        <v>2</v>
      </c>
      <c r="N22" s="14" t="s">
        <v>1</v>
      </c>
      <c r="O22" s="15" t="s">
        <v>0</v>
      </c>
      <c r="P22" s="15" t="s">
        <v>188</v>
      </c>
    </row>
    <row r="23" spans="2:16" ht="33" customHeight="1" x14ac:dyDescent="0.25">
      <c r="B23" s="85" t="s">
        <v>107</v>
      </c>
      <c r="C23" s="86"/>
      <c r="D23" s="31">
        <v>0</v>
      </c>
      <c r="E23" s="31">
        <v>0</v>
      </c>
      <c r="F23" s="31">
        <v>0</v>
      </c>
      <c r="G23" s="25">
        <v>0</v>
      </c>
      <c r="H23" s="25">
        <v>0</v>
      </c>
      <c r="I23" s="25">
        <v>0</v>
      </c>
      <c r="J23" s="25">
        <v>0</v>
      </c>
      <c r="K23" s="25">
        <v>0</v>
      </c>
      <c r="L23" s="31">
        <v>0</v>
      </c>
      <c r="M23" s="31">
        <v>0</v>
      </c>
      <c r="N23" s="31">
        <v>0</v>
      </c>
      <c r="O23" s="32">
        <v>0</v>
      </c>
      <c r="P23" s="26">
        <f>SUM(D23:O23)</f>
        <v>0</v>
      </c>
    </row>
    <row r="24" spans="2:16" ht="31.9" customHeight="1" thickBot="1" x14ac:dyDescent="0.3">
      <c r="B24" s="79" t="s">
        <v>54</v>
      </c>
      <c r="C24" s="80"/>
      <c r="D24" s="27">
        <v>0</v>
      </c>
      <c r="E24" s="27">
        <v>0</v>
      </c>
      <c r="F24" s="27">
        <v>1</v>
      </c>
      <c r="G24" s="27">
        <v>1</v>
      </c>
      <c r="H24" s="27">
        <v>2</v>
      </c>
      <c r="I24" s="27">
        <v>1</v>
      </c>
      <c r="J24" s="27">
        <v>0</v>
      </c>
      <c r="K24" s="27">
        <v>0</v>
      </c>
      <c r="L24" s="27">
        <v>0</v>
      </c>
      <c r="M24" s="27">
        <v>0</v>
      </c>
      <c r="N24" s="27">
        <v>0</v>
      </c>
      <c r="O24" s="28">
        <v>0</v>
      </c>
      <c r="P24" s="28">
        <f>SUM(D24:O24)</f>
        <v>5</v>
      </c>
    </row>
    <row r="27" spans="2:16" ht="26.45" customHeight="1" thickBot="1" x14ac:dyDescent="0.3">
      <c r="B27" s="3" t="s">
        <v>175</v>
      </c>
      <c r="C27" s="2"/>
      <c r="D27" s="2"/>
      <c r="E27" s="2"/>
      <c r="F27" s="2"/>
      <c r="G27" s="2"/>
    </row>
    <row r="28" spans="2:16" ht="29.45" customHeight="1" x14ac:dyDescent="0.25">
      <c r="B28" s="81" t="s">
        <v>70</v>
      </c>
      <c r="C28" s="82"/>
      <c r="D28" s="14" t="s">
        <v>176</v>
      </c>
      <c r="E28" s="14" t="s">
        <v>177</v>
      </c>
      <c r="F28" s="14" t="s">
        <v>178</v>
      </c>
      <c r="G28" s="15" t="s">
        <v>179</v>
      </c>
    </row>
    <row r="29" spans="2:16" ht="24" customHeight="1" x14ac:dyDescent="0.25">
      <c r="B29" s="85" t="s">
        <v>107</v>
      </c>
      <c r="C29" s="86"/>
      <c r="D29" s="44">
        <f>(D23+E23+F23)/(D17+E17+F17+G17+H17+I17+J17+K17+L17+M17+N17+O17)</f>
        <v>0</v>
      </c>
      <c r="E29" s="44">
        <f>(E23+F23+G23+D23+H23+I23)/(E17+F17+G17+H17+I17+J17+K17+L17+M17+N17+O17+D17)</f>
        <v>0</v>
      </c>
      <c r="F29" s="31">
        <v>0</v>
      </c>
      <c r="G29" s="26">
        <v>0</v>
      </c>
    </row>
    <row r="30" spans="2:16" ht="35.450000000000003" customHeight="1" thickBot="1" x14ac:dyDescent="0.3">
      <c r="B30" s="79" t="s">
        <v>54</v>
      </c>
      <c r="C30" s="80"/>
      <c r="D30" s="45">
        <f>(D24+E24+F24)/(D18+E18+F18+G18+H18+I18+J18+K18+L18+M18+N18+O18)</f>
        <v>0.125</v>
      </c>
      <c r="E30" s="45">
        <f>(E24+F24+G24+D24+H24+I24)/(E18+F18+G18+H18+I18+J18+K18+L18+M18+N18+O18+D18)</f>
        <v>0.625</v>
      </c>
      <c r="F30" s="59">
        <f>(F24+G24+H24+E24+I24+J24+D24+K24+L24)/(F18+G18+H18+I18+J18+K18+L18+M18+N18+O18+D18+E18)</f>
        <v>0.625</v>
      </c>
      <c r="G30" s="58">
        <v>0.625</v>
      </c>
    </row>
  </sheetData>
  <mergeCells count="29">
    <mergeCell ref="B16:C16"/>
    <mergeCell ref="B22:C22"/>
    <mergeCell ref="B23:C23"/>
    <mergeCell ref="B24:C24"/>
    <mergeCell ref="C8:O8"/>
    <mergeCell ref="C9:F9"/>
    <mergeCell ref="G9:K9"/>
    <mergeCell ref="L9:O9"/>
    <mergeCell ref="C12:O12"/>
    <mergeCell ref="D13:F13"/>
    <mergeCell ref="G13:I13"/>
    <mergeCell ref="J13:L13"/>
    <mergeCell ref="M13:O13"/>
    <mergeCell ref="B1:O1"/>
    <mergeCell ref="B2:O2"/>
    <mergeCell ref="B3:O3"/>
    <mergeCell ref="C4:O4"/>
    <mergeCell ref="C5:O5"/>
    <mergeCell ref="C6:O6"/>
    <mergeCell ref="C7:F7"/>
    <mergeCell ref="G7:K7"/>
    <mergeCell ref="C10:O10"/>
    <mergeCell ref="C11:O11"/>
    <mergeCell ref="L7:O7"/>
    <mergeCell ref="B28:C28"/>
    <mergeCell ref="B29:C29"/>
    <mergeCell ref="B30:C30"/>
    <mergeCell ref="B17:C17"/>
    <mergeCell ref="B18:C18"/>
  </mergeCells>
  <pageMargins left="0.42" right="0.37" top="0.54" bottom="0.6"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6.28515625" customWidth="1"/>
    <col min="3" max="3" width="19.7109375" customWidth="1"/>
    <col min="4" max="15" width="9.7109375" customWidth="1"/>
    <col min="16" max="16" width="8.8554687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52.5" customHeight="1" x14ac:dyDescent="0.25">
      <c r="B4" s="6" t="s">
        <v>21</v>
      </c>
      <c r="C4" s="96" t="s">
        <v>72</v>
      </c>
      <c r="D4" s="96"/>
      <c r="E4" s="96"/>
      <c r="F4" s="96"/>
      <c r="G4" s="96"/>
      <c r="H4" s="96"/>
      <c r="I4" s="96"/>
      <c r="J4" s="96"/>
      <c r="K4" s="96"/>
      <c r="L4" s="96"/>
      <c r="M4" s="96"/>
      <c r="N4" s="96"/>
      <c r="O4" s="97"/>
    </row>
    <row r="5" spans="2:16" ht="57" customHeight="1" x14ac:dyDescent="0.25">
      <c r="B5" s="4" t="s">
        <v>20</v>
      </c>
      <c r="C5" s="98" t="s">
        <v>39</v>
      </c>
      <c r="D5" s="98"/>
      <c r="E5" s="98"/>
      <c r="F5" s="98"/>
      <c r="G5" s="98"/>
      <c r="H5" s="98"/>
      <c r="I5" s="98"/>
      <c r="J5" s="98"/>
      <c r="K5" s="98"/>
      <c r="L5" s="98"/>
      <c r="M5" s="98"/>
      <c r="N5" s="98"/>
      <c r="O5" s="99"/>
    </row>
    <row r="6" spans="2:16" ht="48" customHeight="1" x14ac:dyDescent="0.25">
      <c r="B6" s="4" t="s">
        <v>19</v>
      </c>
      <c r="C6" s="92" t="s">
        <v>96</v>
      </c>
      <c r="D6" s="92"/>
      <c r="E6" s="92"/>
      <c r="F6" s="92"/>
      <c r="G6" s="92"/>
      <c r="H6" s="92"/>
      <c r="I6" s="92"/>
      <c r="J6" s="92"/>
      <c r="K6" s="92"/>
      <c r="L6" s="92"/>
      <c r="M6" s="92"/>
      <c r="N6" s="92"/>
      <c r="O6" s="93"/>
    </row>
    <row r="7" spans="2:16" ht="57" customHeight="1" x14ac:dyDescent="0.25">
      <c r="B7" s="4" t="s">
        <v>18</v>
      </c>
      <c r="C7" s="92" t="s">
        <v>110</v>
      </c>
      <c r="D7" s="92"/>
      <c r="E7" s="92"/>
      <c r="F7" s="92"/>
      <c r="G7" s="94" t="s">
        <v>15</v>
      </c>
      <c r="H7" s="94"/>
      <c r="I7" s="94"/>
      <c r="J7" s="94"/>
      <c r="K7" s="94"/>
      <c r="L7" s="100">
        <v>1</v>
      </c>
      <c r="M7" s="92"/>
      <c r="N7" s="92"/>
      <c r="O7" s="93"/>
    </row>
    <row r="8" spans="2:16" ht="53.25" customHeight="1" x14ac:dyDescent="0.25">
      <c r="B8" s="4" t="s">
        <v>17</v>
      </c>
      <c r="C8" s="92" t="s">
        <v>97</v>
      </c>
      <c r="D8" s="92"/>
      <c r="E8" s="92"/>
      <c r="F8" s="92"/>
      <c r="G8" s="92"/>
      <c r="H8" s="92"/>
      <c r="I8" s="92"/>
      <c r="J8" s="92"/>
      <c r="K8" s="92"/>
      <c r="L8" s="92"/>
      <c r="M8" s="92"/>
      <c r="N8" s="92"/>
      <c r="O8" s="93"/>
    </row>
    <row r="9" spans="2:16" ht="57" customHeight="1" x14ac:dyDescent="0.25">
      <c r="B9" s="4" t="s">
        <v>16</v>
      </c>
      <c r="C9" s="92" t="s">
        <v>54</v>
      </c>
      <c r="D9" s="92"/>
      <c r="E9" s="92"/>
      <c r="F9" s="92"/>
      <c r="G9" s="94" t="s">
        <v>15</v>
      </c>
      <c r="H9" s="94"/>
      <c r="I9" s="94"/>
      <c r="J9" s="94"/>
      <c r="K9" s="94"/>
      <c r="L9" s="92" t="s">
        <v>144</v>
      </c>
      <c r="M9" s="92"/>
      <c r="N9" s="92"/>
      <c r="O9" s="93"/>
    </row>
    <row r="10" spans="2:16" ht="39.6" customHeight="1" x14ac:dyDescent="0.25">
      <c r="B10" s="5" t="s">
        <v>14</v>
      </c>
      <c r="C10" s="105" t="s">
        <v>111</v>
      </c>
      <c r="D10" s="105"/>
      <c r="E10" s="105"/>
      <c r="F10" s="105"/>
      <c r="G10" s="105"/>
      <c r="H10" s="105"/>
      <c r="I10" s="105"/>
      <c r="J10" s="105"/>
      <c r="K10" s="105"/>
      <c r="L10" s="105"/>
      <c r="M10" s="105"/>
      <c r="N10" s="105"/>
      <c r="O10" s="106"/>
    </row>
    <row r="11" spans="2:16" ht="42" customHeight="1" x14ac:dyDescent="0.25">
      <c r="B11" s="4" t="s">
        <v>13</v>
      </c>
      <c r="C11" s="103">
        <v>170000</v>
      </c>
      <c r="D11" s="103"/>
      <c r="E11" s="103"/>
      <c r="F11" s="103"/>
      <c r="G11" s="103"/>
      <c r="H11" s="103"/>
      <c r="I11" s="103"/>
      <c r="J11" s="103"/>
      <c r="K11" s="103"/>
      <c r="L11" s="103"/>
      <c r="M11" s="103"/>
      <c r="N11" s="103"/>
      <c r="O11" s="104"/>
    </row>
    <row r="12" spans="2:16" ht="45" customHeight="1" x14ac:dyDescent="0.25">
      <c r="B12" s="4" t="s">
        <v>12</v>
      </c>
      <c r="C12" s="92" t="s">
        <v>109</v>
      </c>
      <c r="D12" s="92"/>
      <c r="E12" s="92"/>
      <c r="F12" s="92"/>
      <c r="G12" s="92"/>
      <c r="H12" s="92"/>
      <c r="I12" s="92"/>
      <c r="J12" s="92"/>
      <c r="K12" s="92"/>
      <c r="L12" s="92"/>
      <c r="M12" s="92"/>
      <c r="N12" s="92"/>
      <c r="O12" s="93"/>
    </row>
    <row r="13" spans="2:16" ht="45.6"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9.45"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8.25" customHeight="1" x14ac:dyDescent="0.25">
      <c r="B17" s="85" t="s">
        <v>110</v>
      </c>
      <c r="C17" s="86"/>
      <c r="D17" s="25">
        <v>0</v>
      </c>
      <c r="E17" s="25">
        <v>0</v>
      </c>
      <c r="F17" s="35">
        <v>0.2</v>
      </c>
      <c r="G17" s="35">
        <v>0.3</v>
      </c>
      <c r="H17" s="35">
        <v>0.5</v>
      </c>
      <c r="I17" s="25">
        <v>0</v>
      </c>
      <c r="J17" s="25">
        <v>0</v>
      </c>
      <c r="K17" s="25">
        <v>0</v>
      </c>
      <c r="L17" s="25">
        <v>0</v>
      </c>
      <c r="M17" s="25">
        <v>0</v>
      </c>
      <c r="N17" s="25">
        <v>0</v>
      </c>
      <c r="O17" s="26">
        <v>0</v>
      </c>
      <c r="P17" s="55">
        <f>SUM(D17:O17)</f>
        <v>1</v>
      </c>
    </row>
    <row r="18" spans="2:16" ht="38.25" customHeight="1" thickBot="1" x14ac:dyDescent="0.3">
      <c r="B18" s="79" t="s">
        <v>54</v>
      </c>
      <c r="C18" s="80"/>
      <c r="D18" s="27">
        <v>0</v>
      </c>
      <c r="E18" s="27">
        <v>0</v>
      </c>
      <c r="F18" s="27">
        <v>1</v>
      </c>
      <c r="G18" s="27">
        <v>1</v>
      </c>
      <c r="H18" s="27">
        <v>1</v>
      </c>
      <c r="I18" s="27">
        <v>1</v>
      </c>
      <c r="J18" s="27">
        <v>1</v>
      </c>
      <c r="K18" s="27">
        <v>0</v>
      </c>
      <c r="L18" s="27">
        <v>0</v>
      </c>
      <c r="M18" s="27">
        <v>0</v>
      </c>
      <c r="N18" s="27">
        <v>0</v>
      </c>
      <c r="O18" s="28">
        <v>0</v>
      </c>
      <c r="P18" s="28">
        <f>SUM(D18:O18)</f>
        <v>5</v>
      </c>
    </row>
    <row r="21" spans="2:16" ht="25.15" customHeight="1" thickBot="1" x14ac:dyDescent="0.3">
      <c r="B21" s="3" t="s">
        <v>173</v>
      </c>
      <c r="C21" s="2"/>
      <c r="D21" s="2"/>
      <c r="E21" s="2"/>
      <c r="F21" s="2"/>
      <c r="G21" s="2"/>
      <c r="H21" s="2"/>
      <c r="I21" s="2"/>
      <c r="J21" s="2"/>
      <c r="K21" s="1"/>
      <c r="L21" s="1"/>
      <c r="M21" s="1"/>
      <c r="N21" s="1"/>
      <c r="O21" s="1"/>
    </row>
    <row r="22" spans="2:16" ht="30.6" customHeight="1" x14ac:dyDescent="0.25">
      <c r="B22" s="81" t="s">
        <v>70</v>
      </c>
      <c r="C22" s="82"/>
      <c r="D22" s="14" t="s">
        <v>11</v>
      </c>
      <c r="E22" s="14" t="s">
        <v>10</v>
      </c>
      <c r="F22" s="14" t="s">
        <v>9</v>
      </c>
      <c r="G22" s="14" t="s">
        <v>8</v>
      </c>
      <c r="H22" s="14" t="s">
        <v>7</v>
      </c>
      <c r="I22" s="14" t="s">
        <v>6</v>
      </c>
      <c r="J22" s="14" t="s">
        <v>5</v>
      </c>
      <c r="K22" s="14" t="s">
        <v>4</v>
      </c>
      <c r="L22" s="14" t="s">
        <v>3</v>
      </c>
      <c r="M22" s="14" t="s">
        <v>2</v>
      </c>
      <c r="N22" s="14" t="s">
        <v>1</v>
      </c>
      <c r="O22" s="15" t="s">
        <v>0</v>
      </c>
      <c r="P22" s="15" t="s">
        <v>188</v>
      </c>
    </row>
    <row r="23" spans="2:16" ht="34.9" customHeight="1" x14ac:dyDescent="0.25">
      <c r="B23" s="85" t="s">
        <v>110</v>
      </c>
      <c r="C23" s="86"/>
      <c r="D23" s="31">
        <v>0</v>
      </c>
      <c r="E23" s="31">
        <v>0</v>
      </c>
      <c r="F23" s="42">
        <v>0</v>
      </c>
      <c r="G23" s="35">
        <v>0.8</v>
      </c>
      <c r="H23" s="25">
        <v>0</v>
      </c>
      <c r="I23" s="25">
        <v>0</v>
      </c>
      <c r="J23" s="25">
        <v>0</v>
      </c>
      <c r="K23" s="25">
        <v>0</v>
      </c>
      <c r="L23" s="31">
        <v>0</v>
      </c>
      <c r="M23" s="31">
        <v>0</v>
      </c>
      <c r="N23" s="31">
        <v>0</v>
      </c>
      <c r="O23" s="32">
        <v>0</v>
      </c>
      <c r="P23" s="55">
        <f>SUM(D23:O23)</f>
        <v>0.8</v>
      </c>
    </row>
    <row r="24" spans="2:16" ht="37.9" customHeight="1" thickBot="1" x14ac:dyDescent="0.3">
      <c r="B24" s="79" t="s">
        <v>54</v>
      </c>
      <c r="C24" s="80"/>
      <c r="D24" s="27">
        <v>0</v>
      </c>
      <c r="E24" s="27">
        <v>0</v>
      </c>
      <c r="F24" s="27">
        <v>1</v>
      </c>
      <c r="G24" s="27">
        <v>1</v>
      </c>
      <c r="H24" s="27">
        <v>0</v>
      </c>
      <c r="I24" s="27">
        <v>0</v>
      </c>
      <c r="J24" s="27">
        <v>0</v>
      </c>
      <c r="K24" s="27">
        <v>0</v>
      </c>
      <c r="L24" s="27">
        <v>0</v>
      </c>
      <c r="M24" s="27">
        <v>0</v>
      </c>
      <c r="N24" s="27">
        <v>0</v>
      </c>
      <c r="O24" s="28">
        <v>0</v>
      </c>
      <c r="P24" s="28">
        <f>SUM(D24:O24)</f>
        <v>2</v>
      </c>
    </row>
    <row r="27" spans="2:16" ht="27" customHeight="1" thickBot="1" x14ac:dyDescent="0.3">
      <c r="B27" s="3" t="s">
        <v>175</v>
      </c>
      <c r="C27" s="2"/>
      <c r="D27" s="2"/>
      <c r="E27" s="2"/>
      <c r="F27" s="2"/>
      <c r="G27" s="2"/>
    </row>
    <row r="28" spans="2:16" ht="27.6" customHeight="1" x14ac:dyDescent="0.25">
      <c r="B28" s="81" t="s">
        <v>70</v>
      </c>
      <c r="C28" s="82"/>
      <c r="D28" s="14" t="s">
        <v>176</v>
      </c>
      <c r="E28" s="14" t="s">
        <v>177</v>
      </c>
      <c r="F28" s="14" t="s">
        <v>178</v>
      </c>
      <c r="G28" s="15" t="s">
        <v>179</v>
      </c>
    </row>
    <row r="29" spans="2:16" ht="34.9" customHeight="1" x14ac:dyDescent="0.25">
      <c r="B29" s="85" t="s">
        <v>110</v>
      </c>
      <c r="C29" s="86"/>
      <c r="D29" s="44">
        <f>(D23+E23+F23)/(D17+E17+F17+G17+H17+I17+J17+K17+L17+M17+N17+O17)</f>
        <v>0</v>
      </c>
      <c r="E29" s="60">
        <f>(E23+F23+G23+D23+H23+I23)/(E17+F17+G17+H17+I17+J17+K17+L17+M17+N17+O17+D17)</f>
        <v>0.8</v>
      </c>
      <c r="F29" s="42">
        <v>0.8</v>
      </c>
      <c r="G29" s="46">
        <v>0.8</v>
      </c>
    </row>
    <row r="30" spans="2:16" ht="35.450000000000003" customHeight="1" thickBot="1" x14ac:dyDescent="0.3">
      <c r="B30" s="79" t="s">
        <v>54</v>
      </c>
      <c r="C30" s="80"/>
      <c r="D30" s="45">
        <f>(D24+E24+F24)/(D18+E18+F18+G18+H18+I18+J18+K18+L18+M18+N18+O18)</f>
        <v>0.2</v>
      </c>
      <c r="E30" s="59">
        <f>(E24+F24+G24+D24+H24+I24)/(E18+F18+G18+H18+I18+J18+K18+L18+M18+N18+O18+D18)</f>
        <v>0.4</v>
      </c>
      <c r="F30" s="45">
        <v>0.4</v>
      </c>
      <c r="G30" s="58">
        <v>0.4</v>
      </c>
    </row>
  </sheetData>
  <mergeCells count="29">
    <mergeCell ref="B16:C16"/>
    <mergeCell ref="B22:C22"/>
    <mergeCell ref="B23:C23"/>
    <mergeCell ref="B24:C24"/>
    <mergeCell ref="C8:O8"/>
    <mergeCell ref="C9:F9"/>
    <mergeCell ref="G9:K9"/>
    <mergeCell ref="L9:O9"/>
    <mergeCell ref="C12:O12"/>
    <mergeCell ref="D13:F13"/>
    <mergeCell ref="G13:I13"/>
    <mergeCell ref="J13:L13"/>
    <mergeCell ref="M13:O13"/>
    <mergeCell ref="B1:O1"/>
    <mergeCell ref="B2:O2"/>
    <mergeCell ref="B3:O3"/>
    <mergeCell ref="C4:O4"/>
    <mergeCell ref="C5:O5"/>
    <mergeCell ref="C6:O6"/>
    <mergeCell ref="C7:F7"/>
    <mergeCell ref="G7:K7"/>
    <mergeCell ref="C10:O10"/>
    <mergeCell ref="C11:O11"/>
    <mergeCell ref="L7:O7"/>
    <mergeCell ref="B28:C28"/>
    <mergeCell ref="B29:C29"/>
    <mergeCell ref="B30:C30"/>
    <mergeCell ref="B17:C17"/>
    <mergeCell ref="B18:C18"/>
  </mergeCells>
  <pageMargins left="0.49" right="0.38" top="0.56999999999999995" bottom="0.6" header="0.31496062992125984" footer="0.31496062992125984"/>
  <pageSetup scale="7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6.28515625" customWidth="1"/>
    <col min="3" max="3" width="19.7109375" customWidth="1"/>
    <col min="4" max="5" width="9.7109375" customWidth="1"/>
    <col min="6" max="6" width="10.28515625" customWidth="1"/>
    <col min="7" max="7" width="10.5703125" customWidth="1"/>
    <col min="8" max="15" width="9.7109375" customWidth="1"/>
    <col min="16" max="16" width="10.7109375" bestFit="1"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5.6" customHeight="1" x14ac:dyDescent="0.25">
      <c r="B4" s="6" t="s">
        <v>21</v>
      </c>
      <c r="C4" s="96" t="s">
        <v>72</v>
      </c>
      <c r="D4" s="96"/>
      <c r="E4" s="96"/>
      <c r="F4" s="96"/>
      <c r="G4" s="96"/>
      <c r="H4" s="96"/>
      <c r="I4" s="96"/>
      <c r="J4" s="96"/>
      <c r="K4" s="96"/>
      <c r="L4" s="96"/>
      <c r="M4" s="96"/>
      <c r="N4" s="96"/>
      <c r="O4" s="97"/>
    </row>
    <row r="5" spans="2:16" ht="44.45" customHeight="1" x14ac:dyDescent="0.25">
      <c r="B5" s="4" t="s">
        <v>20</v>
      </c>
      <c r="C5" s="98" t="s">
        <v>112</v>
      </c>
      <c r="D5" s="98"/>
      <c r="E5" s="98"/>
      <c r="F5" s="98"/>
      <c r="G5" s="98"/>
      <c r="H5" s="98"/>
      <c r="I5" s="98"/>
      <c r="J5" s="98"/>
      <c r="K5" s="98"/>
      <c r="L5" s="98"/>
      <c r="M5" s="98"/>
      <c r="N5" s="98"/>
      <c r="O5" s="99"/>
    </row>
    <row r="6" spans="2:16" ht="48" customHeight="1" x14ac:dyDescent="0.25">
      <c r="B6" s="4" t="s">
        <v>19</v>
      </c>
      <c r="C6" s="109" t="s">
        <v>145</v>
      </c>
      <c r="D6" s="109"/>
      <c r="E6" s="109"/>
      <c r="F6" s="109"/>
      <c r="G6" s="109"/>
      <c r="H6" s="109"/>
      <c r="I6" s="109"/>
      <c r="J6" s="109"/>
      <c r="K6" s="109"/>
      <c r="L6" s="109"/>
      <c r="M6" s="109"/>
      <c r="N6" s="109"/>
      <c r="O6" s="110"/>
    </row>
    <row r="7" spans="2:16" ht="51.6" customHeight="1" x14ac:dyDescent="0.25">
      <c r="B7" s="4" t="s">
        <v>18</v>
      </c>
      <c r="C7" s="92" t="s">
        <v>114</v>
      </c>
      <c r="D7" s="92"/>
      <c r="E7" s="92"/>
      <c r="F7" s="92"/>
      <c r="G7" s="94" t="s">
        <v>15</v>
      </c>
      <c r="H7" s="94"/>
      <c r="I7" s="94"/>
      <c r="J7" s="94"/>
      <c r="K7" s="94"/>
      <c r="L7" s="111" t="s">
        <v>147</v>
      </c>
      <c r="M7" s="109"/>
      <c r="N7" s="109"/>
      <c r="O7" s="110"/>
    </row>
    <row r="8" spans="2:16" ht="44.45" customHeight="1" x14ac:dyDescent="0.25">
      <c r="B8" s="4" t="s">
        <v>17</v>
      </c>
      <c r="C8" s="92" t="s">
        <v>113</v>
      </c>
      <c r="D8" s="92"/>
      <c r="E8" s="92"/>
      <c r="F8" s="92"/>
      <c r="G8" s="92"/>
      <c r="H8" s="92"/>
      <c r="I8" s="92"/>
      <c r="J8" s="92"/>
      <c r="K8" s="92"/>
      <c r="L8" s="92"/>
      <c r="M8" s="92"/>
      <c r="N8" s="92"/>
      <c r="O8" s="93"/>
    </row>
    <row r="9" spans="2:16" ht="40.9" customHeight="1" x14ac:dyDescent="0.25">
      <c r="B9" s="4" t="s">
        <v>16</v>
      </c>
      <c r="C9" s="92" t="s">
        <v>146</v>
      </c>
      <c r="D9" s="92"/>
      <c r="E9" s="92"/>
      <c r="F9" s="92"/>
      <c r="G9" s="94" t="s">
        <v>15</v>
      </c>
      <c r="H9" s="94"/>
      <c r="I9" s="94"/>
      <c r="J9" s="94"/>
      <c r="K9" s="94"/>
      <c r="L9" s="109" t="s">
        <v>148</v>
      </c>
      <c r="M9" s="109"/>
      <c r="N9" s="109"/>
      <c r="O9" s="110"/>
    </row>
    <row r="10" spans="2:16" ht="39.6" customHeight="1" x14ac:dyDescent="0.25">
      <c r="B10" s="5" t="s">
        <v>14</v>
      </c>
      <c r="C10" s="92" t="s">
        <v>115</v>
      </c>
      <c r="D10" s="92"/>
      <c r="E10" s="92"/>
      <c r="F10" s="92"/>
      <c r="G10" s="92"/>
      <c r="H10" s="92"/>
      <c r="I10" s="92"/>
      <c r="J10" s="92"/>
      <c r="K10" s="92"/>
      <c r="L10" s="92"/>
      <c r="M10" s="92"/>
      <c r="N10" s="92"/>
      <c r="O10" s="93"/>
    </row>
    <row r="11" spans="2:16" ht="42" customHeight="1" x14ac:dyDescent="0.25">
      <c r="B11" s="4" t="s">
        <v>13</v>
      </c>
      <c r="C11" s="103">
        <f>1172800+150000</f>
        <v>1322800</v>
      </c>
      <c r="D11" s="103"/>
      <c r="E11" s="103"/>
      <c r="F11" s="103"/>
      <c r="G11" s="103"/>
      <c r="H11" s="103"/>
      <c r="I11" s="103"/>
      <c r="J11" s="103"/>
      <c r="K11" s="103"/>
      <c r="L11" s="103"/>
      <c r="M11" s="103"/>
      <c r="N11" s="103"/>
      <c r="O11" s="104"/>
    </row>
    <row r="12" spans="2:16" ht="37.15" customHeight="1" x14ac:dyDescent="0.25">
      <c r="B12" s="4" t="s">
        <v>12</v>
      </c>
      <c r="C12" s="109" t="s">
        <v>162</v>
      </c>
      <c r="D12" s="109"/>
      <c r="E12" s="109"/>
      <c r="F12" s="109"/>
      <c r="G12" s="109"/>
      <c r="H12" s="109"/>
      <c r="I12" s="109"/>
      <c r="J12" s="109"/>
      <c r="K12" s="109"/>
      <c r="L12" s="109"/>
      <c r="M12" s="109"/>
      <c r="N12" s="109"/>
      <c r="O12" s="110"/>
    </row>
    <row r="13" spans="2:16" ht="40.9"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9.45"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1.15" customHeight="1" x14ac:dyDescent="0.25">
      <c r="B17" s="85" t="s">
        <v>114</v>
      </c>
      <c r="C17" s="86"/>
      <c r="D17" s="19">
        <v>15521</v>
      </c>
      <c r="E17" s="19">
        <v>15511</v>
      </c>
      <c r="F17" s="19">
        <v>15512</v>
      </c>
      <c r="G17" s="19">
        <v>15511</v>
      </c>
      <c r="H17" s="19">
        <v>15511</v>
      </c>
      <c r="I17" s="19">
        <v>15511</v>
      </c>
      <c r="J17" s="19">
        <v>15511</v>
      </c>
      <c r="K17" s="19">
        <v>15511</v>
      </c>
      <c r="L17" s="19">
        <v>15511</v>
      </c>
      <c r="M17" s="19">
        <v>15511</v>
      </c>
      <c r="N17" s="19">
        <v>15511</v>
      </c>
      <c r="O17" s="21">
        <v>15511</v>
      </c>
      <c r="P17" s="21">
        <f>SUM(D17:O17)</f>
        <v>186143</v>
      </c>
    </row>
    <row r="18" spans="2:16" ht="28.9" customHeight="1" x14ac:dyDescent="0.25">
      <c r="B18" s="85" t="s">
        <v>116</v>
      </c>
      <c r="C18" s="86"/>
      <c r="D18" s="20">
        <v>13650</v>
      </c>
      <c r="E18" s="20">
        <v>13650</v>
      </c>
      <c r="F18" s="20">
        <v>13650</v>
      </c>
      <c r="G18" s="20">
        <v>13650</v>
      </c>
      <c r="H18" s="20">
        <v>13650</v>
      </c>
      <c r="I18" s="20">
        <v>13650</v>
      </c>
      <c r="J18" s="20">
        <v>13650</v>
      </c>
      <c r="K18" s="20">
        <v>13650</v>
      </c>
      <c r="L18" s="20">
        <v>13650</v>
      </c>
      <c r="M18" s="20">
        <v>13650</v>
      </c>
      <c r="N18" s="20">
        <v>13650</v>
      </c>
      <c r="O18" s="22">
        <v>13650</v>
      </c>
      <c r="P18" s="21">
        <f t="shared" ref="P18:P20" si="0">SUM(D18:O18)</f>
        <v>163800</v>
      </c>
    </row>
    <row r="19" spans="2:16" ht="29.45" customHeight="1" x14ac:dyDescent="0.25">
      <c r="B19" s="85" t="s">
        <v>117</v>
      </c>
      <c r="C19" s="86"/>
      <c r="D19" s="20">
        <v>1871</v>
      </c>
      <c r="E19" s="20">
        <v>1861</v>
      </c>
      <c r="F19" s="20">
        <v>1862</v>
      </c>
      <c r="G19" s="20">
        <v>1861</v>
      </c>
      <c r="H19" s="20">
        <v>1861</v>
      </c>
      <c r="I19" s="20">
        <v>1861</v>
      </c>
      <c r="J19" s="20">
        <v>1861</v>
      </c>
      <c r="K19" s="20">
        <v>1861</v>
      </c>
      <c r="L19" s="20">
        <v>1861</v>
      </c>
      <c r="M19" s="20">
        <v>1861</v>
      </c>
      <c r="N19" s="20">
        <v>1861</v>
      </c>
      <c r="O19" s="22">
        <v>1861</v>
      </c>
      <c r="P19" s="21">
        <f t="shared" si="0"/>
        <v>22343</v>
      </c>
    </row>
    <row r="20" spans="2:16" ht="33" customHeight="1" x14ac:dyDescent="0.25">
      <c r="B20" s="85" t="s">
        <v>118</v>
      </c>
      <c r="C20" s="86"/>
      <c r="D20" s="20">
        <v>16225</v>
      </c>
      <c r="E20" s="20">
        <v>16225</v>
      </c>
      <c r="F20" s="20">
        <v>16220</v>
      </c>
      <c r="G20" s="20">
        <v>16220</v>
      </c>
      <c r="H20" s="20">
        <v>16220</v>
      </c>
      <c r="I20" s="20">
        <v>16220</v>
      </c>
      <c r="J20" s="20">
        <v>16220</v>
      </c>
      <c r="K20" s="20">
        <v>16220</v>
      </c>
      <c r="L20" s="20">
        <v>16220</v>
      </c>
      <c r="M20" s="20">
        <v>16220</v>
      </c>
      <c r="N20" s="20">
        <v>16220</v>
      </c>
      <c r="O20" s="22">
        <v>16220</v>
      </c>
      <c r="P20" s="21">
        <f t="shared" si="0"/>
        <v>194650</v>
      </c>
    </row>
    <row r="21" spans="2:16" ht="27.6" customHeight="1" thickBot="1" x14ac:dyDescent="0.3">
      <c r="B21" s="79" t="s">
        <v>146</v>
      </c>
      <c r="C21" s="80"/>
      <c r="D21" s="23">
        <v>3096</v>
      </c>
      <c r="E21" s="23">
        <v>3094</v>
      </c>
      <c r="F21" s="23">
        <v>3094</v>
      </c>
      <c r="G21" s="23">
        <v>3094</v>
      </c>
      <c r="H21" s="23">
        <v>3094</v>
      </c>
      <c r="I21" s="23">
        <v>3094</v>
      </c>
      <c r="J21" s="23">
        <v>3094</v>
      </c>
      <c r="K21" s="23">
        <v>3094</v>
      </c>
      <c r="L21" s="23">
        <v>3094</v>
      </c>
      <c r="M21" s="23">
        <v>3094</v>
      </c>
      <c r="N21" s="23">
        <v>3094</v>
      </c>
      <c r="O21" s="24">
        <v>3094</v>
      </c>
      <c r="P21" s="24">
        <f>SUM(D21:O21)</f>
        <v>37130</v>
      </c>
    </row>
    <row r="24" spans="2:16" ht="28.15" customHeight="1" thickBot="1" x14ac:dyDescent="0.3">
      <c r="B24" s="3" t="s">
        <v>173</v>
      </c>
      <c r="C24" s="2"/>
      <c r="D24" s="2"/>
      <c r="E24" s="2"/>
      <c r="F24" s="2"/>
      <c r="G24" s="2"/>
      <c r="H24" s="2"/>
      <c r="I24" s="2"/>
      <c r="J24" s="2"/>
      <c r="K24" s="1"/>
      <c r="L24" s="1"/>
      <c r="M24" s="1"/>
      <c r="N24" s="1"/>
      <c r="O24" s="1"/>
    </row>
    <row r="25" spans="2:16" ht="28.9" customHeight="1" x14ac:dyDescent="0.25">
      <c r="B25" s="81" t="s">
        <v>70</v>
      </c>
      <c r="C25" s="82"/>
      <c r="D25" s="14" t="s">
        <v>11</v>
      </c>
      <c r="E25" s="14" t="s">
        <v>10</v>
      </c>
      <c r="F25" s="14" t="s">
        <v>9</v>
      </c>
      <c r="G25" s="14" t="s">
        <v>8</v>
      </c>
      <c r="H25" s="14" t="s">
        <v>7</v>
      </c>
      <c r="I25" s="14" t="s">
        <v>6</v>
      </c>
      <c r="J25" s="14" t="s">
        <v>5</v>
      </c>
      <c r="K25" s="14" t="s">
        <v>4</v>
      </c>
      <c r="L25" s="14" t="s">
        <v>3</v>
      </c>
      <c r="M25" s="14" t="s">
        <v>2</v>
      </c>
      <c r="N25" s="14" t="s">
        <v>1</v>
      </c>
      <c r="O25" s="15" t="s">
        <v>0</v>
      </c>
      <c r="P25" s="15" t="s">
        <v>188</v>
      </c>
    </row>
    <row r="26" spans="2:16" ht="29.45" customHeight="1" x14ac:dyDescent="0.25">
      <c r="B26" s="85" t="s">
        <v>114</v>
      </c>
      <c r="C26" s="86"/>
      <c r="D26" s="19">
        <v>21257</v>
      </c>
      <c r="E26" s="19">
        <v>17722</v>
      </c>
      <c r="F26" s="19">
        <v>22895</v>
      </c>
      <c r="G26" s="19">
        <v>31622</v>
      </c>
      <c r="H26" s="19">
        <v>17010</v>
      </c>
      <c r="I26" s="19">
        <v>20110</v>
      </c>
      <c r="J26" s="19">
        <v>35072</v>
      </c>
      <c r="K26" s="19">
        <v>27782</v>
      </c>
      <c r="L26" s="19">
        <v>24184</v>
      </c>
      <c r="M26" s="19">
        <v>27206</v>
      </c>
      <c r="N26" s="19">
        <v>30607</v>
      </c>
      <c r="O26" s="21">
        <v>36204</v>
      </c>
      <c r="P26" s="21">
        <f>SUM(D26:O26)</f>
        <v>311671</v>
      </c>
    </row>
    <row r="27" spans="2:16" ht="27.6" customHeight="1" x14ac:dyDescent="0.25">
      <c r="B27" s="85" t="s">
        <v>116</v>
      </c>
      <c r="C27" s="86"/>
      <c r="D27" s="20">
        <v>17656</v>
      </c>
      <c r="E27" s="20">
        <v>13326.853708625271</v>
      </c>
      <c r="F27" s="20">
        <v>17448.751596313807</v>
      </c>
      <c r="G27" s="20">
        <v>22528.112760156011</v>
      </c>
      <c r="H27" s="20">
        <v>13312.066631001278</v>
      </c>
      <c r="I27" s="20">
        <v>17718.615762951715</v>
      </c>
      <c r="J27" s="20">
        <v>29278.413695509615</v>
      </c>
      <c r="K27" s="20">
        <v>23356.189107099715</v>
      </c>
      <c r="L27" s="20">
        <v>19328</v>
      </c>
      <c r="M27" s="20">
        <v>21744</v>
      </c>
      <c r="N27" s="20">
        <v>24462</v>
      </c>
      <c r="O27" s="22">
        <v>31160</v>
      </c>
      <c r="P27" s="21">
        <f t="shared" ref="P27:P29" si="1">SUM(D27:O27)</f>
        <v>251319.0032616574</v>
      </c>
    </row>
    <row r="28" spans="2:16" ht="27" customHeight="1" x14ac:dyDescent="0.25">
      <c r="B28" s="85" t="s">
        <v>117</v>
      </c>
      <c r="C28" s="86"/>
      <c r="D28" s="20">
        <v>2694</v>
      </c>
      <c r="E28" s="20">
        <v>2739</v>
      </c>
      <c r="F28" s="20">
        <v>2945</v>
      </c>
      <c r="G28" s="20">
        <v>1654</v>
      </c>
      <c r="H28" s="20">
        <v>1738</v>
      </c>
      <c r="I28" s="20">
        <v>2272</v>
      </c>
      <c r="J28" s="20">
        <v>2162</v>
      </c>
      <c r="K28" s="20">
        <v>2110</v>
      </c>
      <c r="L28" s="20">
        <v>4856</v>
      </c>
      <c r="M28" s="20">
        <v>5462</v>
      </c>
      <c r="N28" s="20">
        <v>6145</v>
      </c>
      <c r="O28" s="22">
        <v>5044</v>
      </c>
      <c r="P28" s="21">
        <f t="shared" si="1"/>
        <v>39821</v>
      </c>
    </row>
    <row r="29" spans="2:16" ht="34.15" customHeight="1" x14ac:dyDescent="0.25">
      <c r="B29" s="85" t="s">
        <v>118</v>
      </c>
      <c r="C29" s="86"/>
      <c r="D29" s="20">
        <v>20350</v>
      </c>
      <c r="E29" s="20">
        <v>16066</v>
      </c>
      <c r="F29" s="20">
        <v>20394</v>
      </c>
      <c r="G29" s="20">
        <v>24182</v>
      </c>
      <c r="H29" s="20">
        <v>15050</v>
      </c>
      <c r="I29" s="20">
        <v>19991</v>
      </c>
      <c r="J29" s="20">
        <v>31440</v>
      </c>
      <c r="K29" s="20">
        <v>25466</v>
      </c>
      <c r="L29" s="20">
        <v>23140</v>
      </c>
      <c r="M29" s="20">
        <v>26090</v>
      </c>
      <c r="N29" s="20">
        <v>29120</v>
      </c>
      <c r="O29" s="22">
        <v>35114</v>
      </c>
      <c r="P29" s="21">
        <f t="shared" si="1"/>
        <v>286403</v>
      </c>
    </row>
    <row r="30" spans="2:16" ht="33" customHeight="1" thickBot="1" x14ac:dyDescent="0.3">
      <c r="B30" s="79" t="s">
        <v>146</v>
      </c>
      <c r="C30" s="80"/>
      <c r="D30" s="23">
        <v>907</v>
      </c>
      <c r="E30" s="23">
        <v>1656</v>
      </c>
      <c r="F30" s="23">
        <v>2501</v>
      </c>
      <c r="G30" s="23">
        <v>7440</v>
      </c>
      <c r="H30" s="23">
        <v>1960</v>
      </c>
      <c r="I30" s="23">
        <v>119</v>
      </c>
      <c r="J30" s="23">
        <v>3632</v>
      </c>
      <c r="K30" s="23">
        <v>2316</v>
      </c>
      <c r="L30" s="23">
        <v>1890</v>
      </c>
      <c r="M30" s="23">
        <v>2014</v>
      </c>
      <c r="N30" s="23">
        <v>2987</v>
      </c>
      <c r="O30" s="24">
        <v>3459</v>
      </c>
      <c r="P30" s="24">
        <f>SUM(D30:O30)</f>
        <v>30881</v>
      </c>
    </row>
    <row r="33" spans="2:7" ht="24.6" customHeight="1" thickBot="1" x14ac:dyDescent="0.3">
      <c r="B33" s="3" t="s">
        <v>175</v>
      </c>
      <c r="C33" s="2"/>
      <c r="D33" s="2"/>
      <c r="E33" s="2"/>
      <c r="F33" s="2"/>
      <c r="G33" s="2"/>
    </row>
    <row r="34" spans="2:7" ht="29.45" customHeight="1" x14ac:dyDescent="0.25">
      <c r="B34" s="81" t="s">
        <v>70</v>
      </c>
      <c r="C34" s="82"/>
      <c r="D34" s="14" t="s">
        <v>176</v>
      </c>
      <c r="E34" s="14" t="s">
        <v>177</v>
      </c>
      <c r="F34" s="14" t="s">
        <v>178</v>
      </c>
      <c r="G34" s="15" t="s">
        <v>179</v>
      </c>
    </row>
    <row r="35" spans="2:7" ht="31.15" customHeight="1" x14ac:dyDescent="0.25">
      <c r="B35" s="85" t="s">
        <v>114</v>
      </c>
      <c r="C35" s="86"/>
      <c r="D35" s="44">
        <f>(D26+E26+F26)/(D17+E17+F17+G17+H17+I17+J17+K17+L17+M17+N17+O17)</f>
        <v>0.33240035886388419</v>
      </c>
      <c r="E35" s="44">
        <f>(E26+F26+G26+D26+H26+I26)/(E17+F17+G17+H17+I17+J17+K17+L17+M17+N17+O17+D17)</f>
        <v>0.70169708235066586</v>
      </c>
      <c r="F35" s="44">
        <v>1</v>
      </c>
      <c r="G35" s="57">
        <v>1</v>
      </c>
    </row>
    <row r="36" spans="2:7" ht="28.15" customHeight="1" x14ac:dyDescent="0.25">
      <c r="B36" s="85" t="s">
        <v>116</v>
      </c>
      <c r="C36" s="86"/>
      <c r="D36" s="48">
        <f t="shared" ref="D36:D39" si="2">(D27+E27+F27)/(D18+E18+F18+G18+H18+I18+J18+K18+L18+M18+N18+O18)</f>
        <v>0.2956752460618991</v>
      </c>
      <c r="E36" s="48">
        <f t="shared" ref="E36:E39" si="3">(E27+F27+G27+D27+H27+I27)/(E18+F18+G18+H18+I18+J18+K18+L18+M18+N18+O18+D18)</f>
        <v>0.62265201745450593</v>
      </c>
      <c r="F36" s="44">
        <v>1</v>
      </c>
      <c r="G36" s="57">
        <v>1</v>
      </c>
    </row>
    <row r="37" spans="2:7" ht="31.9" customHeight="1" x14ac:dyDescent="0.25">
      <c r="B37" s="85" t="s">
        <v>117</v>
      </c>
      <c r="C37" s="86"/>
      <c r="D37" s="48">
        <f t="shared" si="2"/>
        <v>0.37497202703307525</v>
      </c>
      <c r="E37" s="48">
        <f t="shared" si="3"/>
        <v>0.62847424249205563</v>
      </c>
      <c r="F37" s="44">
        <v>1</v>
      </c>
      <c r="G37" s="57">
        <v>1</v>
      </c>
    </row>
    <row r="38" spans="2:7" ht="36.6" customHeight="1" x14ac:dyDescent="0.25">
      <c r="B38" s="85" t="s">
        <v>118</v>
      </c>
      <c r="C38" s="86"/>
      <c r="D38" s="48">
        <f t="shared" si="2"/>
        <v>0.29185717955304391</v>
      </c>
      <c r="E38" s="48">
        <f t="shared" si="3"/>
        <v>0.59611096840482913</v>
      </c>
      <c r="F38" s="44">
        <v>1</v>
      </c>
      <c r="G38" s="57">
        <v>1</v>
      </c>
    </row>
    <row r="39" spans="2:7" ht="33" customHeight="1" thickBot="1" x14ac:dyDescent="0.3">
      <c r="B39" s="79" t="s">
        <v>146</v>
      </c>
      <c r="C39" s="80"/>
      <c r="D39" s="45">
        <f t="shared" si="2"/>
        <v>0.13638567196337192</v>
      </c>
      <c r="E39" s="45">
        <f t="shared" si="3"/>
        <v>0.3927551844869378</v>
      </c>
      <c r="F39" s="45">
        <f t="shared" ref="F39" si="4">(F30+G30+H30+E30+I30+J30+D30+K30+L30)/(F21+G21+H21+I21+J21+K21+L21+M21+N21+O21+D21+E21)</f>
        <v>0.60385133315378403</v>
      </c>
      <c r="G39" s="58">
        <f t="shared" ref="G39" si="5">(G30+H30+I30+F30+J30+K30+E30+L30+M30+D30+N30+O30)/(G21+H21+I21+J21+K21+L21+M21+N21+O21+D21+E21+F21)</f>
        <v>0.83169943441960681</v>
      </c>
    </row>
  </sheetData>
  <mergeCells count="38">
    <mergeCell ref="B30:C30"/>
    <mergeCell ref="B25:C25"/>
    <mergeCell ref="B26:C26"/>
    <mergeCell ref="B27:C27"/>
    <mergeCell ref="B28:C28"/>
    <mergeCell ref="B29:C29"/>
    <mergeCell ref="C6:O6"/>
    <mergeCell ref="B1:O1"/>
    <mergeCell ref="B2:O2"/>
    <mergeCell ref="B3:O3"/>
    <mergeCell ref="C4:O4"/>
    <mergeCell ref="C5:O5"/>
    <mergeCell ref="C7:F7"/>
    <mergeCell ref="G7:K7"/>
    <mergeCell ref="L7:O7"/>
    <mergeCell ref="C8:O8"/>
    <mergeCell ref="C9:F9"/>
    <mergeCell ref="G9:K9"/>
    <mergeCell ref="L9:O9"/>
    <mergeCell ref="C10:O10"/>
    <mergeCell ref="C11:O11"/>
    <mergeCell ref="C12:O12"/>
    <mergeCell ref="D13:F13"/>
    <mergeCell ref="G13:I13"/>
    <mergeCell ref="J13:L13"/>
    <mergeCell ref="M13:O13"/>
    <mergeCell ref="B16:C16"/>
    <mergeCell ref="B17:C17"/>
    <mergeCell ref="B21:C21"/>
    <mergeCell ref="B18:C18"/>
    <mergeCell ref="B19:C19"/>
    <mergeCell ref="B20:C20"/>
    <mergeCell ref="B39:C39"/>
    <mergeCell ref="B34:C34"/>
    <mergeCell ref="B35:C35"/>
    <mergeCell ref="B36:C36"/>
    <mergeCell ref="B37:C37"/>
    <mergeCell ref="B38:C38"/>
  </mergeCells>
  <pageMargins left="0.49" right="0.33" top="0.56999999999999995" bottom="0.6" header="0.31496062992125984" footer="0.31496062992125984"/>
  <pageSetup scale="7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6.28515625" customWidth="1"/>
    <col min="3" max="3" width="19.7109375" customWidth="1"/>
    <col min="4" max="15" width="9.7109375" customWidth="1"/>
    <col min="16" max="16" width="9.2851562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6.15" customHeight="1" x14ac:dyDescent="0.25">
      <c r="B4" s="6" t="s">
        <v>21</v>
      </c>
      <c r="C4" s="96" t="s">
        <v>72</v>
      </c>
      <c r="D4" s="96"/>
      <c r="E4" s="96"/>
      <c r="F4" s="96"/>
      <c r="G4" s="96"/>
      <c r="H4" s="96"/>
      <c r="I4" s="96"/>
      <c r="J4" s="96"/>
      <c r="K4" s="96"/>
      <c r="L4" s="96"/>
      <c r="M4" s="96"/>
      <c r="N4" s="96"/>
      <c r="O4" s="97"/>
    </row>
    <row r="5" spans="2:16" ht="43.15" customHeight="1" x14ac:dyDescent="0.25">
      <c r="B5" s="4" t="s">
        <v>20</v>
      </c>
      <c r="C5" s="98" t="s">
        <v>119</v>
      </c>
      <c r="D5" s="98"/>
      <c r="E5" s="98"/>
      <c r="F5" s="98"/>
      <c r="G5" s="98"/>
      <c r="H5" s="98"/>
      <c r="I5" s="98"/>
      <c r="J5" s="98"/>
      <c r="K5" s="98"/>
      <c r="L5" s="98"/>
      <c r="M5" s="98"/>
      <c r="N5" s="98"/>
      <c r="O5" s="99"/>
    </row>
    <row r="6" spans="2:16" ht="44.45" customHeight="1" x14ac:dyDescent="0.25">
      <c r="B6" s="4" t="s">
        <v>19</v>
      </c>
      <c r="C6" s="109" t="s">
        <v>149</v>
      </c>
      <c r="D6" s="109"/>
      <c r="E6" s="109"/>
      <c r="F6" s="109"/>
      <c r="G6" s="109"/>
      <c r="H6" s="109"/>
      <c r="I6" s="109"/>
      <c r="J6" s="109"/>
      <c r="K6" s="109"/>
      <c r="L6" s="109"/>
      <c r="M6" s="109"/>
      <c r="N6" s="109"/>
      <c r="O6" s="110"/>
    </row>
    <row r="7" spans="2:16" ht="51.6" customHeight="1" x14ac:dyDescent="0.25">
      <c r="B7" s="4" t="s">
        <v>18</v>
      </c>
      <c r="C7" s="109" t="s">
        <v>122</v>
      </c>
      <c r="D7" s="109"/>
      <c r="E7" s="109"/>
      <c r="F7" s="109"/>
      <c r="G7" s="94" t="s">
        <v>15</v>
      </c>
      <c r="H7" s="94"/>
      <c r="I7" s="94"/>
      <c r="J7" s="94"/>
      <c r="K7" s="94"/>
      <c r="L7" s="111" t="s">
        <v>151</v>
      </c>
      <c r="M7" s="109"/>
      <c r="N7" s="109"/>
      <c r="O7" s="110"/>
    </row>
    <row r="8" spans="2:16" ht="44.45" customHeight="1" x14ac:dyDescent="0.25">
      <c r="B8" s="4" t="s">
        <v>17</v>
      </c>
      <c r="C8" s="109" t="s">
        <v>153</v>
      </c>
      <c r="D8" s="109"/>
      <c r="E8" s="109"/>
      <c r="F8" s="109"/>
      <c r="G8" s="109"/>
      <c r="H8" s="109"/>
      <c r="I8" s="109"/>
      <c r="J8" s="109"/>
      <c r="K8" s="109"/>
      <c r="L8" s="109"/>
      <c r="M8" s="109"/>
      <c r="N8" s="109"/>
      <c r="O8" s="110"/>
    </row>
    <row r="9" spans="2:16" ht="42.6" customHeight="1" x14ac:dyDescent="0.25">
      <c r="B9" s="4" t="s">
        <v>16</v>
      </c>
      <c r="C9" s="109" t="s">
        <v>121</v>
      </c>
      <c r="D9" s="109"/>
      <c r="E9" s="109"/>
      <c r="F9" s="109"/>
      <c r="G9" s="94" t="s">
        <v>15</v>
      </c>
      <c r="H9" s="94"/>
      <c r="I9" s="94"/>
      <c r="J9" s="94"/>
      <c r="K9" s="94"/>
      <c r="L9" s="111" t="s">
        <v>150</v>
      </c>
      <c r="M9" s="109"/>
      <c r="N9" s="109"/>
      <c r="O9" s="110"/>
    </row>
    <row r="10" spans="2:16" ht="39.6" customHeight="1" x14ac:dyDescent="0.25">
      <c r="B10" s="5" t="s">
        <v>14</v>
      </c>
      <c r="C10" s="109" t="s">
        <v>152</v>
      </c>
      <c r="D10" s="109"/>
      <c r="E10" s="109"/>
      <c r="F10" s="109"/>
      <c r="G10" s="109"/>
      <c r="H10" s="109"/>
      <c r="I10" s="109"/>
      <c r="J10" s="109"/>
      <c r="K10" s="109"/>
      <c r="L10" s="109"/>
      <c r="M10" s="109"/>
      <c r="N10" s="109"/>
      <c r="O10" s="110"/>
    </row>
    <row r="11" spans="2:16" ht="42" customHeight="1" x14ac:dyDescent="0.25">
      <c r="B11" s="4" t="s">
        <v>13</v>
      </c>
      <c r="C11" s="112">
        <v>512529</v>
      </c>
      <c r="D11" s="112"/>
      <c r="E11" s="112"/>
      <c r="F11" s="112"/>
      <c r="G11" s="112"/>
      <c r="H11" s="112"/>
      <c r="I11" s="112"/>
      <c r="J11" s="112"/>
      <c r="K11" s="112"/>
      <c r="L11" s="112"/>
      <c r="M11" s="112"/>
      <c r="N11" s="112"/>
      <c r="O11" s="113"/>
    </row>
    <row r="12" spans="2:16" ht="45" customHeight="1" x14ac:dyDescent="0.25">
      <c r="B12" s="4" t="s">
        <v>12</v>
      </c>
      <c r="C12" s="109" t="s">
        <v>163</v>
      </c>
      <c r="D12" s="109"/>
      <c r="E12" s="109"/>
      <c r="F12" s="109"/>
      <c r="G12" s="109"/>
      <c r="H12" s="109"/>
      <c r="I12" s="109"/>
      <c r="J12" s="109"/>
      <c r="K12" s="109"/>
      <c r="L12" s="109"/>
      <c r="M12" s="109"/>
      <c r="N12" s="109"/>
      <c r="O12" s="110"/>
    </row>
    <row r="13" spans="2:16" ht="45.6"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9.45"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8.25" customHeight="1" x14ac:dyDescent="0.25">
      <c r="B17" s="85" t="s">
        <v>120</v>
      </c>
      <c r="C17" s="86"/>
      <c r="D17" s="31">
        <v>2092</v>
      </c>
      <c r="E17" s="31">
        <v>2092</v>
      </c>
      <c r="F17" s="37">
        <v>2092</v>
      </c>
      <c r="G17" s="37">
        <v>2094</v>
      </c>
      <c r="H17" s="31">
        <v>2092</v>
      </c>
      <c r="I17" s="31">
        <v>2092</v>
      </c>
      <c r="J17" s="31">
        <v>2092</v>
      </c>
      <c r="K17" s="31">
        <v>2094</v>
      </c>
      <c r="L17" s="31">
        <v>2092</v>
      </c>
      <c r="M17" s="31">
        <v>2094</v>
      </c>
      <c r="N17" s="31">
        <v>2092</v>
      </c>
      <c r="O17" s="32">
        <v>2092</v>
      </c>
      <c r="P17" s="32">
        <f>SUM(D17:O17)</f>
        <v>25110</v>
      </c>
    </row>
    <row r="18" spans="2:16" ht="38.25" customHeight="1" x14ac:dyDescent="0.25">
      <c r="B18" s="85" t="s">
        <v>121</v>
      </c>
      <c r="C18" s="86"/>
      <c r="D18" s="38">
        <v>1</v>
      </c>
      <c r="E18" s="38">
        <v>1</v>
      </c>
      <c r="F18" s="39">
        <v>1</v>
      </c>
      <c r="G18" s="39">
        <v>2</v>
      </c>
      <c r="H18" s="38">
        <v>1</v>
      </c>
      <c r="I18" s="38">
        <v>2</v>
      </c>
      <c r="J18" s="38">
        <v>1</v>
      </c>
      <c r="K18" s="38">
        <v>2</v>
      </c>
      <c r="L18" s="38">
        <v>1</v>
      </c>
      <c r="M18" s="38">
        <v>2</v>
      </c>
      <c r="N18" s="38">
        <v>1</v>
      </c>
      <c r="O18" s="40">
        <v>1</v>
      </c>
      <c r="P18" s="40">
        <f>SUM(D18:O18)</f>
        <v>16</v>
      </c>
    </row>
    <row r="19" spans="2:16" ht="38.25" customHeight="1" thickBot="1" x14ac:dyDescent="0.3">
      <c r="B19" s="79" t="s">
        <v>122</v>
      </c>
      <c r="C19" s="80"/>
      <c r="D19" s="27">
        <v>0</v>
      </c>
      <c r="E19" s="27">
        <v>0</v>
      </c>
      <c r="F19" s="27">
        <v>0</v>
      </c>
      <c r="G19" s="27">
        <v>1</v>
      </c>
      <c r="H19" s="27">
        <v>0</v>
      </c>
      <c r="I19" s="27">
        <v>1</v>
      </c>
      <c r="J19" s="27">
        <v>1</v>
      </c>
      <c r="K19" s="27">
        <v>0</v>
      </c>
      <c r="L19" s="27">
        <v>1</v>
      </c>
      <c r="M19" s="27">
        <v>0</v>
      </c>
      <c r="N19" s="27">
        <v>1</v>
      </c>
      <c r="O19" s="28">
        <v>0</v>
      </c>
      <c r="P19" s="28">
        <f>SUM(D19:O19)</f>
        <v>5</v>
      </c>
    </row>
    <row r="22" spans="2:16" ht="30" customHeight="1" thickBot="1" x14ac:dyDescent="0.3">
      <c r="B22" s="3" t="s">
        <v>173</v>
      </c>
      <c r="C22" s="2"/>
      <c r="D22" s="2"/>
      <c r="E22" s="2"/>
      <c r="F22" s="2"/>
      <c r="G22" s="2"/>
      <c r="H22" s="2"/>
      <c r="I22" s="2"/>
      <c r="J22" s="2"/>
      <c r="K22" s="1"/>
      <c r="L22" s="1"/>
      <c r="M22" s="1"/>
      <c r="N22" s="1"/>
      <c r="O22" s="1"/>
    </row>
    <row r="23" spans="2:16" ht="27.6" customHeight="1" x14ac:dyDescent="0.25">
      <c r="B23" s="81" t="s">
        <v>70</v>
      </c>
      <c r="C23" s="82"/>
      <c r="D23" s="14" t="s">
        <v>11</v>
      </c>
      <c r="E23" s="14" t="s">
        <v>10</v>
      </c>
      <c r="F23" s="14" t="s">
        <v>9</v>
      </c>
      <c r="G23" s="14" t="s">
        <v>8</v>
      </c>
      <c r="H23" s="14" t="s">
        <v>7</v>
      </c>
      <c r="I23" s="14" t="s">
        <v>6</v>
      </c>
      <c r="J23" s="14" t="s">
        <v>5</v>
      </c>
      <c r="K23" s="14" t="s">
        <v>4</v>
      </c>
      <c r="L23" s="14" t="s">
        <v>3</v>
      </c>
      <c r="M23" s="14" t="s">
        <v>2</v>
      </c>
      <c r="N23" s="14" t="s">
        <v>1</v>
      </c>
      <c r="O23" s="15" t="s">
        <v>0</v>
      </c>
      <c r="P23" s="15" t="s">
        <v>188</v>
      </c>
    </row>
    <row r="24" spans="2:16" ht="27.6" customHeight="1" x14ac:dyDescent="0.25">
      <c r="B24" s="85" t="s">
        <v>120</v>
      </c>
      <c r="C24" s="86"/>
      <c r="D24" s="31">
        <v>2324</v>
      </c>
      <c r="E24" s="31">
        <v>2472</v>
      </c>
      <c r="F24" s="37">
        <v>3146</v>
      </c>
      <c r="G24" s="37">
        <v>3285</v>
      </c>
      <c r="H24" s="31">
        <v>3475</v>
      </c>
      <c r="I24" s="31">
        <v>3408</v>
      </c>
      <c r="J24" s="31">
        <v>3091</v>
      </c>
      <c r="K24" s="31">
        <v>2660</v>
      </c>
      <c r="L24" s="31">
        <v>1650</v>
      </c>
      <c r="M24" s="31">
        <v>889</v>
      </c>
      <c r="N24" s="31">
        <v>2632</v>
      </c>
      <c r="O24" s="32">
        <v>1234</v>
      </c>
      <c r="P24" s="32">
        <f>SUM(D24:O24)</f>
        <v>30266</v>
      </c>
    </row>
    <row r="25" spans="2:16" ht="33" customHeight="1" x14ac:dyDescent="0.25">
      <c r="B25" s="85" t="s">
        <v>121</v>
      </c>
      <c r="C25" s="86"/>
      <c r="D25" s="38">
        <v>0</v>
      </c>
      <c r="E25" s="38">
        <v>2</v>
      </c>
      <c r="F25" s="39">
        <v>1</v>
      </c>
      <c r="G25" s="39">
        <v>0</v>
      </c>
      <c r="H25" s="38">
        <v>0</v>
      </c>
      <c r="I25" s="38">
        <v>1</v>
      </c>
      <c r="J25" s="38">
        <v>2</v>
      </c>
      <c r="K25" s="38">
        <v>0</v>
      </c>
      <c r="L25" s="38">
        <v>1</v>
      </c>
      <c r="M25" s="38">
        <v>3</v>
      </c>
      <c r="N25" s="38">
        <v>4</v>
      </c>
      <c r="O25" s="40">
        <v>2</v>
      </c>
      <c r="P25" s="40">
        <f>SUM(D25:O25)</f>
        <v>16</v>
      </c>
    </row>
    <row r="26" spans="2:16" ht="33.6" customHeight="1" thickBot="1" x14ac:dyDescent="0.3">
      <c r="B26" s="79" t="s">
        <v>122</v>
      </c>
      <c r="C26" s="80"/>
      <c r="D26" s="27">
        <v>0</v>
      </c>
      <c r="E26" s="27">
        <v>0</v>
      </c>
      <c r="F26" s="27">
        <v>0</v>
      </c>
      <c r="G26" s="27">
        <v>0</v>
      </c>
      <c r="H26" s="27">
        <v>0</v>
      </c>
      <c r="I26" s="27">
        <v>0</v>
      </c>
      <c r="J26" s="27">
        <v>0</v>
      </c>
      <c r="K26" s="27">
        <v>0</v>
      </c>
      <c r="L26" s="27">
        <v>0</v>
      </c>
      <c r="M26" s="27">
        <v>0</v>
      </c>
      <c r="N26" s="27">
        <v>0</v>
      </c>
      <c r="O26" s="28">
        <v>0</v>
      </c>
      <c r="P26" s="28">
        <f>SUM(D26:O26)</f>
        <v>0</v>
      </c>
    </row>
    <row r="29" spans="2:16" ht="23.45" customHeight="1" thickBot="1" x14ac:dyDescent="0.3">
      <c r="B29" s="3" t="s">
        <v>175</v>
      </c>
      <c r="C29" s="2"/>
      <c r="D29" s="2"/>
      <c r="E29" s="2"/>
      <c r="F29" s="2"/>
      <c r="G29" s="2"/>
    </row>
    <row r="30" spans="2:16" ht="29.45" customHeight="1" x14ac:dyDescent="0.25">
      <c r="B30" s="81" t="s">
        <v>70</v>
      </c>
      <c r="C30" s="82"/>
      <c r="D30" s="14" t="s">
        <v>176</v>
      </c>
      <c r="E30" s="14" t="s">
        <v>177</v>
      </c>
      <c r="F30" s="14" t="s">
        <v>178</v>
      </c>
      <c r="G30" s="15" t="s">
        <v>179</v>
      </c>
    </row>
    <row r="31" spans="2:16" ht="26.45" customHeight="1" x14ac:dyDescent="0.25">
      <c r="B31" s="85" t="s">
        <v>120</v>
      </c>
      <c r="C31" s="86"/>
      <c r="D31" s="44">
        <f>(D24+E24+F24)/(D17+E17+F17+G17+H17+I17+J17+K17+L17+M17+N17+O17)</f>
        <v>0.31628833134209478</v>
      </c>
      <c r="E31" s="44">
        <f>(E24+F24+G24+D24+H24+I24)/(E17+F17+G17+H17+I17+J17+K17+L17+M17+N17+O17+D17)</f>
        <v>0.721226602947033</v>
      </c>
      <c r="F31" s="44">
        <v>1</v>
      </c>
      <c r="G31" s="57">
        <v>1</v>
      </c>
    </row>
    <row r="32" spans="2:16" ht="27.6" customHeight="1" x14ac:dyDescent="0.25">
      <c r="B32" s="85" t="s">
        <v>121</v>
      </c>
      <c r="C32" s="86"/>
      <c r="D32" s="48">
        <f>(D25+E25+F25)/(D18+E18+F18+G18+H18+I18+J18+K18+L18+M18+N18+O18)</f>
        <v>0.1875</v>
      </c>
      <c r="E32" s="48">
        <f t="shared" ref="E32:E33" si="0">(E25+F25+G25+D25+H25+I25)/(E18+F18+G18+H18+I18+J18+K18+L18+M18+N18+O18+D18)</f>
        <v>0.25</v>
      </c>
      <c r="F32" s="48">
        <f>(F25+G25+H25+E25+I25+J25+D25+K25+L25)/(F18+G18+H18+I18+J18+K18+L18+M18+N18+O18+D18+E18)</f>
        <v>0.4375</v>
      </c>
      <c r="G32" s="61">
        <f>(G25+H25+I25+F25+J25+K25+E25+L25+M25+D25+N25+O25)/(G18+H18+I18+J18+K18+L18+M18+N18+O18+D18+E18+F18)</f>
        <v>1</v>
      </c>
    </row>
    <row r="33" spans="2:7" ht="31.15" customHeight="1" thickBot="1" x14ac:dyDescent="0.3">
      <c r="B33" s="79" t="s">
        <v>122</v>
      </c>
      <c r="C33" s="80"/>
      <c r="D33" s="45">
        <f>(D26+E26+F26)/(D19+E19+F19+G19+H19+I19+J19+K19+L19+M19+N19+O19)</f>
        <v>0</v>
      </c>
      <c r="E33" s="45">
        <f t="shared" si="0"/>
        <v>0</v>
      </c>
      <c r="F33" s="45">
        <v>0</v>
      </c>
      <c r="G33" s="58">
        <v>0</v>
      </c>
    </row>
  </sheetData>
  <mergeCells count="32">
    <mergeCell ref="B19:C19"/>
    <mergeCell ref="C9:F9"/>
    <mergeCell ref="G9:K9"/>
    <mergeCell ref="L9:O9"/>
    <mergeCell ref="B16:C16"/>
    <mergeCell ref="B17:C17"/>
    <mergeCell ref="C6:O6"/>
    <mergeCell ref="C7:F7"/>
    <mergeCell ref="G7:K7"/>
    <mergeCell ref="L7:O7"/>
    <mergeCell ref="C8:O8"/>
    <mergeCell ref="B1:O1"/>
    <mergeCell ref="B2:O2"/>
    <mergeCell ref="B3:O3"/>
    <mergeCell ref="C4:O4"/>
    <mergeCell ref="C5:O5"/>
    <mergeCell ref="B30:C30"/>
    <mergeCell ref="B31:C31"/>
    <mergeCell ref="B32:C32"/>
    <mergeCell ref="B33:C33"/>
    <mergeCell ref="C10:O10"/>
    <mergeCell ref="C11:O11"/>
    <mergeCell ref="C12:O12"/>
    <mergeCell ref="D13:F13"/>
    <mergeCell ref="G13:I13"/>
    <mergeCell ref="J13:L13"/>
    <mergeCell ref="M13:O13"/>
    <mergeCell ref="B23:C23"/>
    <mergeCell ref="B24:C24"/>
    <mergeCell ref="B25:C25"/>
    <mergeCell ref="B26:C26"/>
    <mergeCell ref="B18:C18"/>
  </mergeCells>
  <pageMargins left="0.70866141732283472" right="0.70866141732283472" top="0.55118110236220474" bottom="0.59055118110236227" header="0.31496062992125984" footer="0.31496062992125984"/>
  <pageSetup scale="68"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8.7109375" customWidth="1"/>
    <col min="3" max="3" width="21.28515625" customWidth="1"/>
    <col min="4" max="15" width="9.7109375" customWidth="1"/>
    <col min="16" max="16" width="9"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1.45" customHeight="1" x14ac:dyDescent="0.25">
      <c r="B4" s="6" t="s">
        <v>21</v>
      </c>
      <c r="C4" s="96" t="s">
        <v>124</v>
      </c>
      <c r="D4" s="96"/>
      <c r="E4" s="96"/>
      <c r="F4" s="96"/>
      <c r="G4" s="96"/>
      <c r="H4" s="96"/>
      <c r="I4" s="96"/>
      <c r="J4" s="96"/>
      <c r="K4" s="96"/>
      <c r="L4" s="96"/>
      <c r="M4" s="96"/>
      <c r="N4" s="96"/>
      <c r="O4" s="97"/>
    </row>
    <row r="5" spans="2:16" ht="43.15" customHeight="1" x14ac:dyDescent="0.25">
      <c r="B5" s="4" t="s">
        <v>20</v>
      </c>
      <c r="C5" s="98" t="s">
        <v>130</v>
      </c>
      <c r="D5" s="98"/>
      <c r="E5" s="98"/>
      <c r="F5" s="98"/>
      <c r="G5" s="98"/>
      <c r="H5" s="98"/>
      <c r="I5" s="98"/>
      <c r="J5" s="98"/>
      <c r="K5" s="98"/>
      <c r="L5" s="98"/>
      <c r="M5" s="98"/>
      <c r="N5" s="98"/>
      <c r="O5" s="99"/>
    </row>
    <row r="6" spans="2:16" ht="51" customHeight="1" x14ac:dyDescent="0.25">
      <c r="B6" s="4" t="s">
        <v>19</v>
      </c>
      <c r="C6" s="109" t="s">
        <v>154</v>
      </c>
      <c r="D6" s="109"/>
      <c r="E6" s="109"/>
      <c r="F6" s="109"/>
      <c r="G6" s="109"/>
      <c r="H6" s="109"/>
      <c r="I6" s="109"/>
      <c r="J6" s="109"/>
      <c r="K6" s="109"/>
      <c r="L6" s="109"/>
      <c r="M6" s="109"/>
      <c r="N6" s="109"/>
      <c r="O6" s="110"/>
    </row>
    <row r="7" spans="2:16" ht="49.15" customHeight="1" x14ac:dyDescent="0.25">
      <c r="B7" s="4" t="s">
        <v>18</v>
      </c>
      <c r="C7" s="92" t="s">
        <v>131</v>
      </c>
      <c r="D7" s="92"/>
      <c r="E7" s="92"/>
      <c r="F7" s="92"/>
      <c r="G7" s="94" t="s">
        <v>15</v>
      </c>
      <c r="H7" s="94"/>
      <c r="I7" s="94"/>
      <c r="J7" s="94"/>
      <c r="K7" s="94"/>
      <c r="L7" s="109" t="s">
        <v>156</v>
      </c>
      <c r="M7" s="109"/>
      <c r="N7" s="109"/>
      <c r="O7" s="110"/>
    </row>
    <row r="8" spans="2:16" ht="46.15" customHeight="1" x14ac:dyDescent="0.25">
      <c r="B8" s="4" t="s">
        <v>17</v>
      </c>
      <c r="C8" s="92" t="s">
        <v>132</v>
      </c>
      <c r="D8" s="92"/>
      <c r="E8" s="92"/>
      <c r="F8" s="92"/>
      <c r="G8" s="92"/>
      <c r="H8" s="92"/>
      <c r="I8" s="92"/>
      <c r="J8" s="92"/>
      <c r="K8" s="92"/>
      <c r="L8" s="92"/>
      <c r="M8" s="92"/>
      <c r="N8" s="92"/>
      <c r="O8" s="93"/>
    </row>
    <row r="9" spans="2:16" ht="44.45" customHeight="1" x14ac:dyDescent="0.25">
      <c r="B9" s="4" t="s">
        <v>16</v>
      </c>
      <c r="C9" s="92" t="s">
        <v>54</v>
      </c>
      <c r="D9" s="92"/>
      <c r="E9" s="92"/>
      <c r="F9" s="92"/>
      <c r="G9" s="94" t="s">
        <v>15</v>
      </c>
      <c r="H9" s="94"/>
      <c r="I9" s="94"/>
      <c r="J9" s="94"/>
      <c r="K9" s="94"/>
      <c r="L9" s="109" t="s">
        <v>155</v>
      </c>
      <c r="M9" s="109"/>
      <c r="N9" s="109"/>
      <c r="O9" s="110"/>
    </row>
    <row r="10" spans="2:16" ht="44.45" customHeight="1" x14ac:dyDescent="0.25">
      <c r="B10" s="5" t="s">
        <v>14</v>
      </c>
      <c r="C10" s="92" t="s">
        <v>136</v>
      </c>
      <c r="D10" s="92"/>
      <c r="E10" s="92"/>
      <c r="F10" s="92"/>
      <c r="G10" s="92"/>
      <c r="H10" s="92"/>
      <c r="I10" s="92"/>
      <c r="J10" s="92"/>
      <c r="K10" s="92"/>
      <c r="L10" s="92"/>
      <c r="M10" s="92"/>
      <c r="N10" s="92"/>
      <c r="O10" s="93"/>
    </row>
    <row r="11" spans="2:16" ht="42" customHeight="1" x14ac:dyDescent="0.25">
      <c r="B11" s="4" t="s">
        <v>13</v>
      </c>
      <c r="C11" s="103">
        <v>422872</v>
      </c>
      <c r="D11" s="103"/>
      <c r="E11" s="103"/>
      <c r="F11" s="103"/>
      <c r="G11" s="103"/>
      <c r="H11" s="103"/>
      <c r="I11" s="103"/>
      <c r="J11" s="103"/>
      <c r="K11" s="103"/>
      <c r="L11" s="103"/>
      <c r="M11" s="103"/>
      <c r="N11" s="103"/>
      <c r="O11" s="104"/>
    </row>
    <row r="12" spans="2:16" ht="40.15" customHeight="1" x14ac:dyDescent="0.25">
      <c r="B12" s="4" t="s">
        <v>12</v>
      </c>
      <c r="C12" s="109" t="s">
        <v>161</v>
      </c>
      <c r="D12" s="109"/>
      <c r="E12" s="109"/>
      <c r="F12" s="109"/>
      <c r="G12" s="109"/>
      <c r="H12" s="109"/>
      <c r="I12" s="109"/>
      <c r="J12" s="109"/>
      <c r="K12" s="109"/>
      <c r="L12" s="109"/>
      <c r="M12" s="109"/>
      <c r="N12" s="109"/>
      <c r="O12" s="110"/>
    </row>
    <row r="13" spans="2:16" ht="43.15" customHeight="1" thickBot="1" x14ac:dyDescent="0.3">
      <c r="B13" s="16" t="s">
        <v>63</v>
      </c>
      <c r="C13" s="17" t="s">
        <v>135</v>
      </c>
      <c r="D13" s="87" t="s">
        <v>65</v>
      </c>
      <c r="E13" s="87"/>
      <c r="F13" s="87"/>
      <c r="G13" s="88" t="s">
        <v>66</v>
      </c>
      <c r="H13" s="88"/>
      <c r="I13" s="88"/>
      <c r="J13" s="87" t="s">
        <v>67</v>
      </c>
      <c r="K13" s="87"/>
      <c r="L13" s="87"/>
      <c r="M13" s="88" t="s">
        <v>68</v>
      </c>
      <c r="N13" s="88"/>
      <c r="O13" s="89"/>
    </row>
    <row r="14" spans="2:16" ht="19.899999999999999" customHeight="1" x14ac:dyDescent="0.25"/>
    <row r="15" spans="2:16" ht="31.9" customHeight="1" thickBot="1" x14ac:dyDescent="0.3">
      <c r="B15" s="3" t="s">
        <v>69</v>
      </c>
      <c r="C15" s="2"/>
      <c r="D15" s="2"/>
      <c r="E15" s="2"/>
      <c r="F15" s="2"/>
      <c r="G15" s="2"/>
      <c r="H15" s="2"/>
      <c r="I15" s="2"/>
      <c r="J15" s="2"/>
      <c r="K15" s="1"/>
      <c r="L15" s="1"/>
      <c r="M15" s="1"/>
      <c r="N15" s="1"/>
      <c r="O15" s="1"/>
    </row>
    <row r="16" spans="2:16" ht="27"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28.15" customHeight="1" x14ac:dyDescent="0.25">
      <c r="B17" s="85" t="s">
        <v>131</v>
      </c>
      <c r="C17" s="86"/>
      <c r="D17" s="31">
        <v>26</v>
      </c>
      <c r="E17" s="31">
        <v>26</v>
      </c>
      <c r="F17" s="31">
        <v>27</v>
      </c>
      <c r="G17" s="31">
        <v>26</v>
      </c>
      <c r="H17" s="31">
        <v>26</v>
      </c>
      <c r="I17" s="31">
        <v>27</v>
      </c>
      <c r="J17" s="31">
        <v>26</v>
      </c>
      <c r="K17" s="31">
        <v>27</v>
      </c>
      <c r="L17" s="31">
        <v>26</v>
      </c>
      <c r="M17" s="31">
        <v>27</v>
      </c>
      <c r="N17" s="31">
        <v>26</v>
      </c>
      <c r="O17" s="32">
        <v>26</v>
      </c>
      <c r="P17" s="32">
        <f>SUM(D17:O17)</f>
        <v>316</v>
      </c>
    </row>
    <row r="18" spans="2:16" ht="34.15" customHeight="1" x14ac:dyDescent="0.25">
      <c r="B18" s="85" t="s">
        <v>133</v>
      </c>
      <c r="C18" s="86"/>
      <c r="D18" s="31">
        <v>16</v>
      </c>
      <c r="E18" s="31">
        <v>16</v>
      </c>
      <c r="F18" s="31">
        <v>17</v>
      </c>
      <c r="G18" s="31">
        <v>16</v>
      </c>
      <c r="H18" s="31">
        <v>16</v>
      </c>
      <c r="I18" s="31">
        <v>17</v>
      </c>
      <c r="J18" s="31">
        <v>16</v>
      </c>
      <c r="K18" s="31">
        <v>16</v>
      </c>
      <c r="L18" s="31">
        <v>16</v>
      </c>
      <c r="M18" s="31">
        <v>16</v>
      </c>
      <c r="N18" s="31">
        <v>16</v>
      </c>
      <c r="O18" s="32">
        <v>16</v>
      </c>
      <c r="P18" s="32">
        <f t="shared" ref="P18:P19" si="0">SUM(D18:O18)</f>
        <v>194</v>
      </c>
    </row>
    <row r="19" spans="2:16" ht="27.6" customHeight="1" x14ac:dyDescent="0.25">
      <c r="B19" s="85" t="s">
        <v>134</v>
      </c>
      <c r="C19" s="86"/>
      <c r="D19" s="31">
        <v>48</v>
      </c>
      <c r="E19" s="31">
        <v>48</v>
      </c>
      <c r="F19" s="31">
        <v>50</v>
      </c>
      <c r="G19" s="31">
        <v>48</v>
      </c>
      <c r="H19" s="31">
        <v>48</v>
      </c>
      <c r="I19" s="31">
        <v>50</v>
      </c>
      <c r="J19" s="31">
        <v>48</v>
      </c>
      <c r="K19" s="31">
        <v>48</v>
      </c>
      <c r="L19" s="31">
        <v>49</v>
      </c>
      <c r="M19" s="31">
        <v>48</v>
      </c>
      <c r="N19" s="31">
        <v>48</v>
      </c>
      <c r="O19" s="32">
        <v>48</v>
      </c>
      <c r="P19" s="32">
        <f t="shared" si="0"/>
        <v>581</v>
      </c>
    </row>
    <row r="20" spans="2:16" ht="30.6" customHeight="1" thickBot="1" x14ac:dyDescent="0.3">
      <c r="B20" s="79" t="s">
        <v>54</v>
      </c>
      <c r="C20" s="80"/>
      <c r="D20" s="27">
        <v>1</v>
      </c>
      <c r="E20" s="27">
        <v>1</v>
      </c>
      <c r="F20" s="27">
        <v>1</v>
      </c>
      <c r="G20" s="27">
        <v>1</v>
      </c>
      <c r="H20" s="27">
        <v>1</v>
      </c>
      <c r="I20" s="27">
        <v>1</v>
      </c>
      <c r="J20" s="27">
        <v>1</v>
      </c>
      <c r="K20" s="27">
        <v>1</v>
      </c>
      <c r="L20" s="27">
        <v>1</v>
      </c>
      <c r="M20" s="27">
        <v>1</v>
      </c>
      <c r="N20" s="27">
        <v>1</v>
      </c>
      <c r="O20" s="28">
        <v>1</v>
      </c>
      <c r="P20" s="28">
        <f>SUM(D20:O20)</f>
        <v>12</v>
      </c>
    </row>
    <row r="23" spans="2:16" ht="27.6" customHeight="1" thickBot="1" x14ac:dyDescent="0.3">
      <c r="B23" s="3" t="s">
        <v>173</v>
      </c>
      <c r="C23" s="2"/>
      <c r="D23" s="2"/>
      <c r="E23" s="2"/>
      <c r="F23" s="2"/>
      <c r="G23" s="2"/>
      <c r="H23" s="2"/>
      <c r="I23" s="2"/>
      <c r="J23" s="2"/>
      <c r="K23" s="1"/>
      <c r="L23" s="1"/>
      <c r="M23" s="1"/>
      <c r="N23" s="1"/>
      <c r="O23" s="1"/>
    </row>
    <row r="24" spans="2:16" ht="30" customHeight="1" x14ac:dyDescent="0.25">
      <c r="B24" s="81" t="s">
        <v>70</v>
      </c>
      <c r="C24" s="82"/>
      <c r="D24" s="14" t="s">
        <v>11</v>
      </c>
      <c r="E24" s="14" t="s">
        <v>10</v>
      </c>
      <c r="F24" s="14" t="s">
        <v>9</v>
      </c>
      <c r="G24" s="14" t="s">
        <v>8</v>
      </c>
      <c r="H24" s="14" t="s">
        <v>7</v>
      </c>
      <c r="I24" s="14" t="s">
        <v>6</v>
      </c>
      <c r="J24" s="14" t="s">
        <v>5</v>
      </c>
      <c r="K24" s="14" t="s">
        <v>4</v>
      </c>
      <c r="L24" s="14" t="s">
        <v>3</v>
      </c>
      <c r="M24" s="14" t="s">
        <v>2</v>
      </c>
      <c r="N24" s="14" t="s">
        <v>1</v>
      </c>
      <c r="O24" s="15" t="s">
        <v>0</v>
      </c>
      <c r="P24" s="15" t="s">
        <v>188</v>
      </c>
    </row>
    <row r="25" spans="2:16" ht="27.6" customHeight="1" x14ac:dyDescent="0.25">
      <c r="B25" s="85" t="s">
        <v>131</v>
      </c>
      <c r="C25" s="86"/>
      <c r="D25" s="31">
        <v>0</v>
      </c>
      <c r="E25" s="31">
        <v>23</v>
      </c>
      <c r="F25" s="31">
        <v>20</v>
      </c>
      <c r="G25" s="31">
        <v>25</v>
      </c>
      <c r="H25" s="31">
        <v>21</v>
      </c>
      <c r="I25" s="31">
        <v>39</v>
      </c>
      <c r="J25" s="31">
        <v>30</v>
      </c>
      <c r="K25" s="31">
        <v>23</v>
      </c>
      <c r="L25" s="31">
        <v>30</v>
      </c>
      <c r="M25" s="31">
        <v>0</v>
      </c>
      <c r="N25" s="31">
        <v>0</v>
      </c>
      <c r="O25" s="32">
        <v>0</v>
      </c>
      <c r="P25" s="32">
        <f>SUM(D25:O25)</f>
        <v>211</v>
      </c>
    </row>
    <row r="26" spans="2:16" ht="27.6" customHeight="1" x14ac:dyDescent="0.25">
      <c r="B26" s="85" t="s">
        <v>133</v>
      </c>
      <c r="C26" s="86"/>
      <c r="D26" s="31">
        <v>0</v>
      </c>
      <c r="E26" s="31">
        <v>20</v>
      </c>
      <c r="F26" s="31">
        <v>7</v>
      </c>
      <c r="G26" s="31">
        <v>21</v>
      </c>
      <c r="H26" s="31">
        <v>18</v>
      </c>
      <c r="I26" s="31">
        <v>15</v>
      </c>
      <c r="J26" s="31">
        <v>94</v>
      </c>
      <c r="K26" s="31">
        <v>61</v>
      </c>
      <c r="L26" s="31">
        <v>30</v>
      </c>
      <c r="M26" s="31">
        <v>0</v>
      </c>
      <c r="N26" s="31">
        <v>0</v>
      </c>
      <c r="O26" s="32">
        <v>0</v>
      </c>
      <c r="P26" s="32">
        <f t="shared" ref="P26:P27" si="1">SUM(D26:O26)</f>
        <v>266</v>
      </c>
    </row>
    <row r="27" spans="2:16" ht="24.6" customHeight="1" x14ac:dyDescent="0.25">
      <c r="B27" s="85" t="s">
        <v>134</v>
      </c>
      <c r="C27" s="86"/>
      <c r="D27" s="31">
        <v>0</v>
      </c>
      <c r="E27" s="31">
        <v>29</v>
      </c>
      <c r="F27" s="31">
        <v>41</v>
      </c>
      <c r="G27" s="31">
        <v>39</v>
      </c>
      <c r="H27" s="31">
        <v>34</v>
      </c>
      <c r="I27" s="31">
        <v>94</v>
      </c>
      <c r="J27" s="31">
        <v>67</v>
      </c>
      <c r="K27" s="31">
        <v>60</v>
      </c>
      <c r="L27" s="31">
        <v>95</v>
      </c>
      <c r="M27" s="31">
        <v>0</v>
      </c>
      <c r="N27" s="31">
        <v>0</v>
      </c>
      <c r="O27" s="32">
        <v>0</v>
      </c>
      <c r="P27" s="32">
        <f t="shared" si="1"/>
        <v>459</v>
      </c>
    </row>
    <row r="28" spans="2:16" ht="28.15" customHeight="1" thickBot="1" x14ac:dyDescent="0.3">
      <c r="B28" s="79" t="s">
        <v>54</v>
      </c>
      <c r="C28" s="80"/>
      <c r="D28" s="27">
        <v>1</v>
      </c>
      <c r="E28" s="27">
        <v>1</v>
      </c>
      <c r="F28" s="27">
        <v>1</v>
      </c>
      <c r="G28" s="27">
        <v>1</v>
      </c>
      <c r="H28" s="27">
        <v>1</v>
      </c>
      <c r="I28" s="27">
        <v>1</v>
      </c>
      <c r="J28" s="27">
        <v>1</v>
      </c>
      <c r="K28" s="27">
        <v>1</v>
      </c>
      <c r="L28" s="27">
        <v>1</v>
      </c>
      <c r="M28" s="27">
        <v>0</v>
      </c>
      <c r="N28" s="27">
        <v>0</v>
      </c>
      <c r="O28" s="28">
        <v>2</v>
      </c>
      <c r="P28" s="28">
        <f>SUM(D28:O28)</f>
        <v>11</v>
      </c>
    </row>
    <row r="31" spans="2:16" ht="24" customHeight="1" thickBot="1" x14ac:dyDescent="0.3">
      <c r="B31" s="3" t="s">
        <v>175</v>
      </c>
      <c r="C31" s="2"/>
      <c r="D31" s="2"/>
      <c r="E31" s="2"/>
      <c r="F31" s="2"/>
      <c r="G31" s="2"/>
    </row>
    <row r="32" spans="2:16" ht="27.6" customHeight="1" x14ac:dyDescent="0.25">
      <c r="B32" s="81" t="s">
        <v>70</v>
      </c>
      <c r="C32" s="82"/>
      <c r="D32" s="14" t="s">
        <v>176</v>
      </c>
      <c r="E32" s="14" t="s">
        <v>177</v>
      </c>
      <c r="F32" s="14" t="s">
        <v>178</v>
      </c>
      <c r="G32" s="15" t="s">
        <v>179</v>
      </c>
    </row>
    <row r="33" spans="2:7" ht="28.15" customHeight="1" x14ac:dyDescent="0.25">
      <c r="B33" s="85" t="s">
        <v>131</v>
      </c>
      <c r="C33" s="86"/>
      <c r="D33" s="44">
        <f>(D25+E25+F25)/(D17+E17+F17+G17+H17+I17+J17+K17+L17+M17+N17+O17)</f>
        <v>0.13607594936708861</v>
      </c>
      <c r="E33" s="44">
        <f>(E25+F25+G25+D25+H25+I25)/(E17+F17+G17+H17+I17+J17+K17+L17+M17+N17+O17+D17)</f>
        <v>0.4050632911392405</v>
      </c>
      <c r="F33" s="44">
        <f>(F25+G25+H25+E25+I25+J25+D25+K25+L25)/(F17+G17+H17+I17+J17+K17+L17+M17+N17+O17+D17+E17)</f>
        <v>0.66772151898734178</v>
      </c>
      <c r="G33" s="57">
        <f>(G25+H25+I25+F25+J25+K25+E25+L25+M25+D25+N25+O25)/(G17+H17+I17+J17+K17+L17+M17+N17+O17+D17+E17+F17)</f>
        <v>0.66772151898734178</v>
      </c>
    </row>
    <row r="34" spans="2:7" ht="29.45" customHeight="1" x14ac:dyDescent="0.25">
      <c r="B34" s="85" t="s">
        <v>133</v>
      </c>
      <c r="C34" s="86"/>
      <c r="D34" s="44">
        <f t="shared" ref="D34:D36" si="2">(D26+E26+F26)/(D18+E18+F18+G18+H18+I18+J18+K18+L18+M18+N18+O18)</f>
        <v>0.13917525773195877</v>
      </c>
      <c r="E34" s="44">
        <f t="shared" ref="E34:E36" si="3">(E26+F26+G26+D26+H26+I26)/(E18+F18+G18+H18+I18+J18+K18+L18+M18+N18+O18+D18)</f>
        <v>0.4175257731958763</v>
      </c>
      <c r="F34" s="44">
        <v>1</v>
      </c>
      <c r="G34" s="57">
        <v>1</v>
      </c>
    </row>
    <row r="35" spans="2:7" ht="26.45" customHeight="1" x14ac:dyDescent="0.25">
      <c r="B35" s="85" t="s">
        <v>134</v>
      </c>
      <c r="C35" s="86"/>
      <c r="D35" s="44">
        <f t="shared" si="2"/>
        <v>0.12048192771084337</v>
      </c>
      <c r="E35" s="44">
        <f t="shared" si="3"/>
        <v>0.40791738382099829</v>
      </c>
      <c r="F35" s="44">
        <f t="shared" ref="F35:F36" si="4">(F27+G27+H27+E27+I27+J27+D27+K27+L27)/(F19+G19+H19+I19+J19+K19+L19+M19+N19+O19+D19+E19)</f>
        <v>0.79001721170395867</v>
      </c>
      <c r="G35" s="57">
        <f t="shared" ref="G35:G36" si="5">(G27+H27+I27+F27+J27+K27+E27+L27+M27+D27+N27+O27)/(G19+H19+I19+J19+K19+L19+M19+N19+O19+D19+E19+F19)</f>
        <v>0.79001721170395867</v>
      </c>
    </row>
    <row r="36" spans="2:7" ht="28.9" customHeight="1" thickBot="1" x14ac:dyDescent="0.3">
      <c r="B36" s="79" t="s">
        <v>54</v>
      </c>
      <c r="C36" s="80"/>
      <c r="D36" s="45">
        <f t="shared" si="2"/>
        <v>0.25</v>
      </c>
      <c r="E36" s="45">
        <f t="shared" si="3"/>
        <v>0.5</v>
      </c>
      <c r="F36" s="45">
        <f t="shared" si="4"/>
        <v>0.75</v>
      </c>
      <c r="G36" s="58">
        <f t="shared" si="5"/>
        <v>0.91666666666666663</v>
      </c>
    </row>
  </sheetData>
  <mergeCells count="35">
    <mergeCell ref="B24:C24"/>
    <mergeCell ref="B25:C25"/>
    <mergeCell ref="B26:C26"/>
    <mergeCell ref="B27:C27"/>
    <mergeCell ref="B28:C28"/>
    <mergeCell ref="C6:O6"/>
    <mergeCell ref="B1:O1"/>
    <mergeCell ref="B2:O2"/>
    <mergeCell ref="B3:O3"/>
    <mergeCell ref="C4:O4"/>
    <mergeCell ref="C5:O5"/>
    <mergeCell ref="C7:F7"/>
    <mergeCell ref="G7:K7"/>
    <mergeCell ref="L7:O7"/>
    <mergeCell ref="C8:O8"/>
    <mergeCell ref="C9:F9"/>
    <mergeCell ref="G9:K9"/>
    <mergeCell ref="L9:O9"/>
    <mergeCell ref="B20:C20"/>
    <mergeCell ref="C10:O10"/>
    <mergeCell ref="C11:O11"/>
    <mergeCell ref="C12:O12"/>
    <mergeCell ref="D13:F13"/>
    <mergeCell ref="G13:I13"/>
    <mergeCell ref="J13:L13"/>
    <mergeCell ref="M13:O13"/>
    <mergeCell ref="B16:C16"/>
    <mergeCell ref="B17:C17"/>
    <mergeCell ref="B18:C18"/>
    <mergeCell ref="B19:C19"/>
    <mergeCell ref="B32:C32"/>
    <mergeCell ref="B33:C33"/>
    <mergeCell ref="B34:C34"/>
    <mergeCell ref="B35:C35"/>
    <mergeCell ref="B36:C36"/>
  </mergeCells>
  <pageMargins left="0.51181102362204722" right="0.51181102362204722" top="0.51181102362204722" bottom="0.51181102362204722" header="0.31496062992125984" footer="0.31496062992125984"/>
  <pageSetup scale="68"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topLeftCell="A16" zoomScale="80" zoomScaleNormal="80" workbookViewId="0">
      <selection activeCell="L29" sqref="L29"/>
    </sheetView>
  </sheetViews>
  <sheetFormatPr baseColWidth="10" defaultRowHeight="15" x14ac:dyDescent="0.25"/>
  <cols>
    <col min="1" max="1" width="1.28515625" customWidth="1"/>
    <col min="2" max="2" width="37.5703125" customWidth="1"/>
    <col min="3" max="3" width="25" customWidth="1"/>
    <col min="4" max="15" width="9.7109375" customWidth="1"/>
    <col min="16" max="16" width="8.7109375" customWidth="1"/>
  </cols>
  <sheetData>
    <row r="1" spans="2:16" ht="28.5" x14ac:dyDescent="0.25">
      <c r="B1" s="69" t="s">
        <v>62</v>
      </c>
      <c r="C1" s="69"/>
      <c r="D1" s="69"/>
      <c r="E1" s="69"/>
      <c r="F1" s="69"/>
      <c r="G1" s="69"/>
      <c r="H1" s="69"/>
      <c r="I1" s="69"/>
      <c r="J1" s="69"/>
      <c r="K1" s="69"/>
      <c r="L1" s="69"/>
      <c r="M1" s="69"/>
      <c r="N1" s="69"/>
      <c r="O1" s="69"/>
    </row>
    <row r="2" spans="2:16" ht="21" x14ac:dyDescent="0.25">
      <c r="B2" s="70" t="s">
        <v>199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6.9" customHeight="1" x14ac:dyDescent="0.25">
      <c r="B4" s="6" t="s">
        <v>21</v>
      </c>
      <c r="C4" s="96" t="s">
        <v>72</v>
      </c>
      <c r="D4" s="96"/>
      <c r="E4" s="96" t="s">
        <v>22</v>
      </c>
      <c r="F4" s="96"/>
      <c r="G4" s="96" t="s">
        <v>22</v>
      </c>
      <c r="H4" s="96"/>
      <c r="I4" s="96"/>
      <c r="J4" s="96"/>
      <c r="K4" s="96"/>
      <c r="L4" s="96" t="s">
        <v>22</v>
      </c>
      <c r="M4" s="96"/>
      <c r="N4" s="96" t="s">
        <v>22</v>
      </c>
      <c r="O4" s="97"/>
    </row>
    <row r="5" spans="2:16" ht="45" customHeight="1" x14ac:dyDescent="0.25">
      <c r="B5" s="4" t="s">
        <v>20</v>
      </c>
      <c r="C5" s="98" t="s">
        <v>198</v>
      </c>
      <c r="D5" s="98"/>
      <c r="E5" s="98"/>
      <c r="F5" s="98"/>
      <c r="G5" s="98"/>
      <c r="H5" s="98"/>
      <c r="I5" s="98"/>
      <c r="J5" s="98"/>
      <c r="K5" s="98"/>
      <c r="L5" s="98"/>
      <c r="M5" s="98"/>
      <c r="N5" s="98"/>
      <c r="O5" s="99"/>
    </row>
    <row r="6" spans="2:16" ht="48" customHeight="1" x14ac:dyDescent="0.25">
      <c r="B6" s="4" t="s">
        <v>19</v>
      </c>
      <c r="C6" s="92" t="s">
        <v>197</v>
      </c>
      <c r="D6" s="92"/>
      <c r="E6" s="92"/>
      <c r="F6" s="92"/>
      <c r="G6" s="92"/>
      <c r="H6" s="92"/>
      <c r="I6" s="92"/>
      <c r="J6" s="92"/>
      <c r="K6" s="92"/>
      <c r="L6" s="92"/>
      <c r="M6" s="92"/>
      <c r="N6" s="92"/>
      <c r="O6" s="93"/>
    </row>
    <row r="7" spans="2:16" ht="48" customHeight="1" x14ac:dyDescent="0.25">
      <c r="B7" s="4" t="s">
        <v>18</v>
      </c>
      <c r="C7" s="92" t="s">
        <v>192</v>
      </c>
      <c r="D7" s="92"/>
      <c r="E7" s="92"/>
      <c r="F7" s="92"/>
      <c r="G7" s="94" t="s">
        <v>15</v>
      </c>
      <c r="H7" s="94"/>
      <c r="I7" s="94"/>
      <c r="J7" s="94"/>
      <c r="K7" s="94"/>
      <c r="L7" s="92" t="s">
        <v>196</v>
      </c>
      <c r="M7" s="92"/>
      <c r="N7" s="92"/>
      <c r="O7" s="93"/>
    </row>
    <row r="8" spans="2:16" ht="43.9" customHeight="1" x14ac:dyDescent="0.25">
      <c r="B8" s="4" t="s">
        <v>17</v>
      </c>
      <c r="C8" s="92" t="s">
        <v>195</v>
      </c>
      <c r="D8" s="92"/>
      <c r="E8" s="92"/>
      <c r="F8" s="92"/>
      <c r="G8" s="92"/>
      <c r="H8" s="92"/>
      <c r="I8" s="92"/>
      <c r="J8" s="92"/>
      <c r="K8" s="92"/>
      <c r="L8" s="92"/>
      <c r="M8" s="92"/>
      <c r="N8" s="92"/>
      <c r="O8" s="93"/>
    </row>
    <row r="9" spans="2:16" ht="49.15" customHeight="1" x14ac:dyDescent="0.25">
      <c r="B9" s="4" t="s">
        <v>16</v>
      </c>
      <c r="C9" s="92" t="s">
        <v>191</v>
      </c>
      <c r="D9" s="92"/>
      <c r="E9" s="92"/>
      <c r="F9" s="92"/>
      <c r="G9" s="94" t="s">
        <v>15</v>
      </c>
      <c r="H9" s="94"/>
      <c r="I9" s="94"/>
      <c r="J9" s="94"/>
      <c r="K9" s="94"/>
      <c r="L9" s="92">
        <v>12</v>
      </c>
      <c r="M9" s="92"/>
      <c r="N9" s="92"/>
      <c r="O9" s="93"/>
    </row>
    <row r="10" spans="2:16" ht="50.45" customHeight="1" x14ac:dyDescent="0.25">
      <c r="B10" s="5" t="s">
        <v>14</v>
      </c>
      <c r="C10" s="92" t="s">
        <v>194</v>
      </c>
      <c r="D10" s="92"/>
      <c r="E10" s="92"/>
      <c r="F10" s="92"/>
      <c r="G10" s="92"/>
      <c r="H10" s="92"/>
      <c r="I10" s="92"/>
      <c r="J10" s="92"/>
      <c r="K10" s="92"/>
      <c r="L10" s="92"/>
      <c r="M10" s="92"/>
      <c r="N10" s="92"/>
      <c r="O10" s="93"/>
    </row>
    <row r="11" spans="2:16" ht="42" customHeight="1" x14ac:dyDescent="0.25">
      <c r="B11" s="4" t="s">
        <v>13</v>
      </c>
      <c r="C11" s="90">
        <v>5000000</v>
      </c>
      <c r="D11" s="90"/>
      <c r="E11" s="90"/>
      <c r="F11" s="90"/>
      <c r="G11" s="90"/>
      <c r="H11" s="90"/>
      <c r="I11" s="90"/>
      <c r="J11" s="90"/>
      <c r="K11" s="90"/>
      <c r="L11" s="90"/>
      <c r="M11" s="90"/>
      <c r="N11" s="90"/>
      <c r="O11" s="91"/>
    </row>
    <row r="12" spans="2:16" ht="45" customHeight="1" x14ac:dyDescent="0.25">
      <c r="B12" s="4" t="s">
        <v>12</v>
      </c>
      <c r="C12" s="92" t="s">
        <v>193</v>
      </c>
      <c r="D12" s="92"/>
      <c r="E12" s="92"/>
      <c r="F12" s="92"/>
      <c r="G12" s="92"/>
      <c r="H12" s="92"/>
      <c r="I12" s="92"/>
      <c r="J12" s="92"/>
      <c r="K12" s="92"/>
      <c r="L12" s="92"/>
      <c r="M12" s="92"/>
      <c r="N12" s="92"/>
      <c r="O12" s="93"/>
    </row>
    <row r="13" spans="2:16" ht="43.9" customHeight="1" thickBot="1" x14ac:dyDescent="0.3">
      <c r="B13" s="16" t="s">
        <v>63</v>
      </c>
      <c r="C13" s="63"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9.45"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8.25" customHeight="1" x14ac:dyDescent="0.25">
      <c r="B17" s="85" t="s">
        <v>192</v>
      </c>
      <c r="C17" s="86"/>
      <c r="D17" s="25">
        <v>0</v>
      </c>
      <c r="E17" s="25">
        <v>10</v>
      </c>
      <c r="F17" s="25">
        <v>10</v>
      </c>
      <c r="G17" s="25">
        <v>10</v>
      </c>
      <c r="H17" s="25">
        <v>10</v>
      </c>
      <c r="I17" s="25">
        <v>0</v>
      </c>
      <c r="J17" s="25">
        <v>0</v>
      </c>
      <c r="K17" s="25">
        <v>0</v>
      </c>
      <c r="L17" s="25">
        <v>0</v>
      </c>
      <c r="M17" s="25">
        <v>0</v>
      </c>
      <c r="N17" s="25">
        <v>0</v>
      </c>
      <c r="O17" s="26">
        <v>0</v>
      </c>
      <c r="P17" s="26">
        <f>SUM(D17:O17)</f>
        <v>40</v>
      </c>
    </row>
    <row r="18" spans="2:16" ht="38.25" customHeight="1" x14ac:dyDescent="0.25">
      <c r="B18" s="85" t="s">
        <v>191</v>
      </c>
      <c r="C18" s="86"/>
      <c r="D18" s="25">
        <v>1</v>
      </c>
      <c r="E18" s="25">
        <v>1</v>
      </c>
      <c r="F18" s="25">
        <v>1</v>
      </c>
      <c r="G18" s="25">
        <v>1</v>
      </c>
      <c r="H18" s="25">
        <v>1</v>
      </c>
      <c r="I18" s="25">
        <v>1</v>
      </c>
      <c r="J18" s="25">
        <v>1</v>
      </c>
      <c r="K18" s="25">
        <v>1</v>
      </c>
      <c r="L18" s="25">
        <v>1</v>
      </c>
      <c r="M18" s="25">
        <v>1</v>
      </c>
      <c r="N18" s="25">
        <v>1</v>
      </c>
      <c r="O18" s="26">
        <v>1</v>
      </c>
      <c r="P18" s="26">
        <f>SUM(D18:O18)</f>
        <v>12</v>
      </c>
    </row>
    <row r="19" spans="2:16" ht="38.25" customHeight="1" thickBot="1" x14ac:dyDescent="0.3">
      <c r="B19" s="79" t="s">
        <v>190</v>
      </c>
      <c r="C19" s="80"/>
      <c r="D19" s="27">
        <v>0</v>
      </c>
      <c r="E19" s="27">
        <v>400</v>
      </c>
      <c r="F19" s="27">
        <v>300</v>
      </c>
      <c r="G19" s="27">
        <v>400</v>
      </c>
      <c r="H19" s="27">
        <v>500</v>
      </c>
      <c r="I19" s="27">
        <v>0</v>
      </c>
      <c r="J19" s="27">
        <v>0</v>
      </c>
      <c r="K19" s="27">
        <v>0</v>
      </c>
      <c r="L19" s="27">
        <v>0</v>
      </c>
      <c r="M19" s="27">
        <v>0</v>
      </c>
      <c r="N19" s="27">
        <v>0</v>
      </c>
      <c r="O19" s="28">
        <v>0</v>
      </c>
      <c r="P19" s="28">
        <f>SUM(D19:O19)</f>
        <v>1600</v>
      </c>
    </row>
    <row r="22" spans="2:16" ht="29.45" customHeight="1" thickBot="1" x14ac:dyDescent="0.3">
      <c r="B22" s="3" t="s">
        <v>173</v>
      </c>
      <c r="C22" s="2"/>
      <c r="D22" s="2"/>
      <c r="E22" s="2"/>
      <c r="F22" s="2"/>
      <c r="G22" s="2"/>
      <c r="H22" s="2"/>
      <c r="I22" s="2"/>
      <c r="J22" s="2"/>
      <c r="K22" s="1"/>
      <c r="L22" s="1"/>
      <c r="M22" s="1"/>
      <c r="N22" s="1"/>
      <c r="O22" s="1"/>
    </row>
    <row r="23" spans="2:16" ht="30" customHeight="1" x14ac:dyDescent="0.25">
      <c r="B23" s="81" t="s">
        <v>70</v>
      </c>
      <c r="C23" s="82"/>
      <c r="D23" s="14" t="s">
        <v>11</v>
      </c>
      <c r="E23" s="14" t="s">
        <v>10</v>
      </c>
      <c r="F23" s="14" t="s">
        <v>9</v>
      </c>
      <c r="G23" s="14" t="s">
        <v>8</v>
      </c>
      <c r="H23" s="14" t="s">
        <v>7</v>
      </c>
      <c r="I23" s="14" t="s">
        <v>6</v>
      </c>
      <c r="J23" s="14" t="s">
        <v>5</v>
      </c>
      <c r="K23" s="14" t="s">
        <v>4</v>
      </c>
      <c r="L23" s="14" t="s">
        <v>3</v>
      </c>
      <c r="M23" s="14" t="s">
        <v>2</v>
      </c>
      <c r="N23" s="14" t="s">
        <v>1</v>
      </c>
      <c r="O23" s="15" t="s">
        <v>0</v>
      </c>
      <c r="P23" s="15" t="s">
        <v>188</v>
      </c>
    </row>
    <row r="24" spans="2:16" ht="40.15" customHeight="1" x14ac:dyDescent="0.25">
      <c r="B24" s="85" t="s">
        <v>192</v>
      </c>
      <c r="C24" s="86"/>
      <c r="D24" s="31">
        <v>0</v>
      </c>
      <c r="E24" s="31">
        <v>15</v>
      </c>
      <c r="F24" s="31">
        <v>18</v>
      </c>
      <c r="G24" s="25">
        <v>7</v>
      </c>
      <c r="H24" s="25">
        <v>3</v>
      </c>
      <c r="I24" s="25">
        <v>0</v>
      </c>
      <c r="J24" s="25">
        <v>0</v>
      </c>
      <c r="K24" s="25">
        <v>0</v>
      </c>
      <c r="L24" s="25">
        <v>0</v>
      </c>
      <c r="M24" s="25">
        <v>0</v>
      </c>
      <c r="N24" s="25">
        <v>0</v>
      </c>
      <c r="O24" s="32">
        <v>0</v>
      </c>
      <c r="P24" s="26">
        <f>SUM(D24:O24)</f>
        <v>43</v>
      </c>
    </row>
    <row r="25" spans="2:16" ht="31.15" customHeight="1" x14ac:dyDescent="0.25">
      <c r="B25" s="85" t="s">
        <v>191</v>
      </c>
      <c r="C25" s="86"/>
      <c r="D25" s="31">
        <v>4</v>
      </c>
      <c r="E25" s="31">
        <v>4</v>
      </c>
      <c r="F25" s="31">
        <v>4</v>
      </c>
      <c r="G25" s="25">
        <v>2</v>
      </c>
      <c r="H25" s="25">
        <v>2</v>
      </c>
      <c r="I25" s="25">
        <v>0</v>
      </c>
      <c r="J25" s="25">
        <v>0</v>
      </c>
      <c r="K25" s="25">
        <v>0</v>
      </c>
      <c r="L25" s="25">
        <v>0</v>
      </c>
      <c r="M25" s="25">
        <v>0</v>
      </c>
      <c r="N25" s="25">
        <v>0</v>
      </c>
      <c r="O25" s="32">
        <v>0</v>
      </c>
      <c r="P25" s="26">
        <f>SUM(D25:O25)</f>
        <v>16</v>
      </c>
    </row>
    <row r="26" spans="2:16" ht="34.15" customHeight="1" thickBot="1" x14ac:dyDescent="0.3">
      <c r="B26" s="79" t="s">
        <v>190</v>
      </c>
      <c r="C26" s="80"/>
      <c r="D26" s="27">
        <v>0</v>
      </c>
      <c r="E26" s="27">
        <v>600</v>
      </c>
      <c r="F26" s="27">
        <v>800</v>
      </c>
      <c r="G26" s="27">
        <v>280</v>
      </c>
      <c r="H26" s="27">
        <v>140</v>
      </c>
      <c r="I26" s="27">
        <v>0</v>
      </c>
      <c r="J26" s="27">
        <v>0</v>
      </c>
      <c r="K26" s="27">
        <v>0</v>
      </c>
      <c r="L26" s="27">
        <v>0</v>
      </c>
      <c r="M26" s="27">
        <v>0</v>
      </c>
      <c r="N26" s="27">
        <v>0</v>
      </c>
      <c r="O26" s="28">
        <v>0</v>
      </c>
      <c r="P26" s="28">
        <f>SUM(D26:O26)</f>
        <v>1820</v>
      </c>
    </row>
    <row r="29" spans="2:16" ht="24" customHeight="1" thickBot="1" x14ac:dyDescent="0.3">
      <c r="B29" s="3" t="s">
        <v>175</v>
      </c>
      <c r="C29" s="2"/>
      <c r="D29" s="2"/>
      <c r="E29" s="2"/>
      <c r="F29" s="2"/>
      <c r="G29" s="2"/>
    </row>
    <row r="30" spans="2:16" ht="31.9" customHeight="1" x14ac:dyDescent="0.25">
      <c r="B30" s="81" t="s">
        <v>70</v>
      </c>
      <c r="C30" s="82"/>
      <c r="D30" s="14" t="s">
        <v>176</v>
      </c>
      <c r="E30" s="14" t="s">
        <v>177</v>
      </c>
      <c r="F30" s="14" t="s">
        <v>178</v>
      </c>
      <c r="G30" s="15" t="s">
        <v>179</v>
      </c>
    </row>
    <row r="31" spans="2:16" ht="36" customHeight="1" x14ac:dyDescent="0.25">
      <c r="B31" s="85" t="s">
        <v>192</v>
      </c>
      <c r="C31" s="86"/>
      <c r="D31" s="44">
        <f>(D24+E24+F24)/(D17+E17+F17+G17+H17+I17+J17+K17+L17+M17+N17+O17)</f>
        <v>0.82499999999999996</v>
      </c>
      <c r="E31" s="44">
        <v>1</v>
      </c>
      <c r="F31" s="44">
        <v>1</v>
      </c>
      <c r="G31" s="55">
        <v>1</v>
      </c>
    </row>
    <row r="32" spans="2:16" ht="29.45" customHeight="1" x14ac:dyDescent="0.25">
      <c r="B32" s="85" t="s">
        <v>191</v>
      </c>
      <c r="C32" s="86"/>
      <c r="D32" s="44">
        <f>(D25+E25+F25)/(D18+E18+F18+G18+H18+I18+J18+K18+L18+M18+N18+O18)</f>
        <v>1</v>
      </c>
      <c r="E32" s="44">
        <v>1</v>
      </c>
      <c r="F32" s="44">
        <v>1</v>
      </c>
      <c r="G32" s="55">
        <v>1</v>
      </c>
    </row>
    <row r="33" spans="2:7" ht="34.9" customHeight="1" thickBot="1" x14ac:dyDescent="0.3">
      <c r="B33" s="79" t="s">
        <v>190</v>
      </c>
      <c r="C33" s="80"/>
      <c r="D33" s="45">
        <f>(D26+E26+F26)/(D19+E19+F19+G19+H19+I19+J19+K19+L19+M19+N19+O19)</f>
        <v>0.875</v>
      </c>
      <c r="E33" s="45">
        <v>1</v>
      </c>
      <c r="F33" s="45">
        <v>1</v>
      </c>
      <c r="G33" s="58">
        <v>1</v>
      </c>
    </row>
  </sheetData>
  <mergeCells count="32">
    <mergeCell ref="C9:F9"/>
    <mergeCell ref="G9:K9"/>
    <mergeCell ref="L9:O9"/>
    <mergeCell ref="B17:C17"/>
    <mergeCell ref="B18:C18"/>
    <mergeCell ref="C10:O10"/>
    <mergeCell ref="C11:O11"/>
    <mergeCell ref="C12:O12"/>
    <mergeCell ref="D13:F13"/>
    <mergeCell ref="G13:I13"/>
    <mergeCell ref="B1:O1"/>
    <mergeCell ref="B2:O2"/>
    <mergeCell ref="B3:O3"/>
    <mergeCell ref="C4:O4"/>
    <mergeCell ref="C8:O8"/>
    <mergeCell ref="C6:O6"/>
    <mergeCell ref="C7:F7"/>
    <mergeCell ref="G7:K7"/>
    <mergeCell ref="L7:O7"/>
    <mergeCell ref="C5:O5"/>
    <mergeCell ref="M13:O13"/>
    <mergeCell ref="B16:C16"/>
    <mergeCell ref="B30:C30"/>
    <mergeCell ref="B31:C31"/>
    <mergeCell ref="B23:C23"/>
    <mergeCell ref="B24:C24"/>
    <mergeCell ref="B25:C25"/>
    <mergeCell ref="B26:C26"/>
    <mergeCell ref="B19:C19"/>
    <mergeCell ref="B32:C32"/>
    <mergeCell ref="B33:C33"/>
    <mergeCell ref="J13:L13"/>
  </mergeCells>
  <pageMargins left="0.47244094488188981" right="0.47244094488188981" top="0.55118110236220474" bottom="0.51181102362204722" header="0.31496062992125984" footer="0.31496062992125984"/>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8.7109375" customWidth="1"/>
    <col min="3" max="3" width="21.28515625" customWidth="1"/>
    <col min="4" max="15" width="9.7109375" customWidth="1"/>
    <col min="16" max="16" width="9.570312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1.45" customHeight="1" x14ac:dyDescent="0.25">
      <c r="B4" s="6" t="s">
        <v>21</v>
      </c>
      <c r="C4" s="96" t="s">
        <v>124</v>
      </c>
      <c r="D4" s="96"/>
      <c r="E4" s="96"/>
      <c r="F4" s="96"/>
      <c r="G4" s="96"/>
      <c r="H4" s="96"/>
      <c r="I4" s="96"/>
      <c r="J4" s="96"/>
      <c r="K4" s="96"/>
      <c r="L4" s="96"/>
      <c r="M4" s="96"/>
      <c r="N4" s="96"/>
      <c r="O4" s="97"/>
    </row>
    <row r="5" spans="2:16" ht="43.15" customHeight="1" x14ac:dyDescent="0.25">
      <c r="B5" s="4" t="s">
        <v>20</v>
      </c>
      <c r="C5" s="98" t="s">
        <v>125</v>
      </c>
      <c r="D5" s="98"/>
      <c r="E5" s="98"/>
      <c r="F5" s="98"/>
      <c r="G5" s="98"/>
      <c r="H5" s="98"/>
      <c r="I5" s="98"/>
      <c r="J5" s="98"/>
      <c r="K5" s="98"/>
      <c r="L5" s="98"/>
      <c r="M5" s="98"/>
      <c r="N5" s="98"/>
      <c r="O5" s="99"/>
    </row>
    <row r="6" spans="2:16" ht="72" customHeight="1" x14ac:dyDescent="0.25">
      <c r="B6" s="4" t="s">
        <v>19</v>
      </c>
      <c r="C6" s="92" t="s">
        <v>126</v>
      </c>
      <c r="D6" s="92"/>
      <c r="E6" s="92"/>
      <c r="F6" s="92"/>
      <c r="G6" s="92"/>
      <c r="H6" s="92"/>
      <c r="I6" s="92"/>
      <c r="J6" s="92"/>
      <c r="K6" s="92"/>
      <c r="L6" s="92"/>
      <c r="M6" s="92"/>
      <c r="N6" s="92"/>
      <c r="O6" s="93"/>
    </row>
    <row r="7" spans="2:16" ht="49.15" customHeight="1" x14ac:dyDescent="0.25">
      <c r="B7" s="4" t="s">
        <v>18</v>
      </c>
      <c r="C7" s="92" t="s">
        <v>128</v>
      </c>
      <c r="D7" s="92"/>
      <c r="E7" s="92"/>
      <c r="F7" s="92"/>
      <c r="G7" s="94" t="s">
        <v>15</v>
      </c>
      <c r="H7" s="94"/>
      <c r="I7" s="94"/>
      <c r="J7" s="94"/>
      <c r="K7" s="94"/>
      <c r="L7" s="92">
        <v>2000</v>
      </c>
      <c r="M7" s="92"/>
      <c r="N7" s="92"/>
      <c r="O7" s="93"/>
    </row>
    <row r="8" spans="2:16" ht="46.15" customHeight="1" x14ac:dyDescent="0.25">
      <c r="B8" s="4" t="s">
        <v>17</v>
      </c>
      <c r="C8" s="92" t="s">
        <v>127</v>
      </c>
      <c r="D8" s="92"/>
      <c r="E8" s="92"/>
      <c r="F8" s="92"/>
      <c r="G8" s="92"/>
      <c r="H8" s="92"/>
      <c r="I8" s="92"/>
      <c r="J8" s="92"/>
      <c r="K8" s="92"/>
      <c r="L8" s="92"/>
      <c r="M8" s="92"/>
      <c r="N8" s="92"/>
      <c r="O8" s="93"/>
    </row>
    <row r="9" spans="2:16" ht="44.45" customHeight="1" x14ac:dyDescent="0.25">
      <c r="B9" s="4" t="s">
        <v>16</v>
      </c>
      <c r="C9" s="92" t="s">
        <v>54</v>
      </c>
      <c r="D9" s="92"/>
      <c r="E9" s="92"/>
      <c r="F9" s="92"/>
      <c r="G9" s="94" t="s">
        <v>15</v>
      </c>
      <c r="H9" s="94"/>
      <c r="I9" s="94"/>
      <c r="J9" s="94"/>
      <c r="K9" s="94"/>
      <c r="L9" s="92">
        <v>5</v>
      </c>
      <c r="M9" s="92"/>
      <c r="N9" s="92"/>
      <c r="O9" s="93"/>
    </row>
    <row r="10" spans="2:16" ht="44.45" customHeight="1" x14ac:dyDescent="0.25">
      <c r="B10" s="5" t="s">
        <v>14</v>
      </c>
      <c r="C10" s="92" t="s">
        <v>129</v>
      </c>
      <c r="D10" s="92"/>
      <c r="E10" s="92"/>
      <c r="F10" s="92"/>
      <c r="G10" s="92"/>
      <c r="H10" s="92"/>
      <c r="I10" s="92"/>
      <c r="J10" s="92"/>
      <c r="K10" s="92"/>
      <c r="L10" s="92"/>
      <c r="M10" s="92"/>
      <c r="N10" s="92"/>
      <c r="O10" s="93"/>
    </row>
    <row r="11" spans="2:16" ht="42" customHeight="1" x14ac:dyDescent="0.25">
      <c r="B11" s="4" t="s">
        <v>13</v>
      </c>
      <c r="C11" s="103">
        <v>350000</v>
      </c>
      <c r="D11" s="103"/>
      <c r="E11" s="103"/>
      <c r="F11" s="103"/>
      <c r="G11" s="103"/>
      <c r="H11" s="103"/>
      <c r="I11" s="103"/>
      <c r="J11" s="103"/>
      <c r="K11" s="103"/>
      <c r="L11" s="103"/>
      <c r="M11" s="103"/>
      <c r="N11" s="103"/>
      <c r="O11" s="104"/>
    </row>
    <row r="12" spans="2:16" ht="40.15" customHeight="1" x14ac:dyDescent="0.25">
      <c r="B12" s="4" t="s">
        <v>12</v>
      </c>
      <c r="C12" s="92" t="s">
        <v>123</v>
      </c>
      <c r="D12" s="92"/>
      <c r="E12" s="92"/>
      <c r="F12" s="92"/>
      <c r="G12" s="92"/>
      <c r="H12" s="92"/>
      <c r="I12" s="92"/>
      <c r="J12" s="92"/>
      <c r="K12" s="92"/>
      <c r="L12" s="92"/>
      <c r="M12" s="92"/>
      <c r="N12" s="92"/>
      <c r="O12" s="93"/>
    </row>
    <row r="13" spans="2:16" ht="43.15" customHeight="1" thickBot="1" x14ac:dyDescent="0.3">
      <c r="B13" s="16" t="s">
        <v>63</v>
      </c>
      <c r="C13" s="17" t="s">
        <v>64</v>
      </c>
      <c r="D13" s="87" t="s">
        <v>65</v>
      </c>
      <c r="E13" s="87"/>
      <c r="F13" s="87"/>
      <c r="G13" s="88" t="s">
        <v>66</v>
      </c>
      <c r="H13" s="88"/>
      <c r="I13" s="88"/>
      <c r="J13" s="87" t="s">
        <v>67</v>
      </c>
      <c r="K13" s="87"/>
      <c r="L13" s="87"/>
      <c r="M13" s="88" t="s">
        <v>68</v>
      </c>
      <c r="N13" s="88"/>
      <c r="O13" s="89"/>
    </row>
    <row r="14" spans="2:16" ht="19.899999999999999" customHeight="1" x14ac:dyDescent="0.25"/>
    <row r="15" spans="2:16" ht="25.15" customHeight="1" thickBot="1" x14ac:dyDescent="0.3">
      <c r="B15" s="3" t="s">
        <v>69</v>
      </c>
      <c r="C15" s="2"/>
      <c r="D15" s="2"/>
      <c r="E15" s="2"/>
      <c r="F15" s="2"/>
      <c r="G15" s="2"/>
      <c r="H15" s="2"/>
      <c r="I15" s="2"/>
      <c r="J15" s="2"/>
      <c r="K15" s="1"/>
      <c r="L15" s="1"/>
      <c r="M15" s="1"/>
      <c r="N15" s="1"/>
      <c r="O15" s="1"/>
    </row>
    <row r="16" spans="2:16" ht="27"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6.6" customHeight="1" x14ac:dyDescent="0.25">
      <c r="B17" s="85" t="s">
        <v>157</v>
      </c>
      <c r="C17" s="86"/>
      <c r="D17" s="25">
        <v>0</v>
      </c>
      <c r="E17" s="25">
        <v>0</v>
      </c>
      <c r="F17" s="25">
        <v>0</v>
      </c>
      <c r="G17" s="25">
        <v>1</v>
      </c>
      <c r="H17" s="25">
        <v>0</v>
      </c>
      <c r="I17" s="25">
        <v>0</v>
      </c>
      <c r="J17" s="25">
        <v>0</v>
      </c>
      <c r="K17" s="25">
        <v>0</v>
      </c>
      <c r="L17" s="25">
        <v>0</v>
      </c>
      <c r="M17" s="25">
        <v>0</v>
      </c>
      <c r="N17" s="25">
        <v>0</v>
      </c>
      <c r="O17" s="26">
        <v>0</v>
      </c>
      <c r="P17" s="26">
        <f>SUM(D17:O17)</f>
        <v>1</v>
      </c>
    </row>
    <row r="18" spans="2:16" ht="34.15" customHeight="1" x14ac:dyDescent="0.25">
      <c r="B18" s="85" t="s">
        <v>158</v>
      </c>
      <c r="C18" s="86"/>
      <c r="D18" s="25">
        <v>0</v>
      </c>
      <c r="E18" s="25">
        <v>0</v>
      </c>
      <c r="F18" s="25">
        <v>0</v>
      </c>
      <c r="G18" s="25">
        <v>0</v>
      </c>
      <c r="H18" s="25">
        <v>1</v>
      </c>
      <c r="I18" s="25">
        <v>0</v>
      </c>
      <c r="J18" s="25">
        <v>0</v>
      </c>
      <c r="K18" s="25">
        <v>0</v>
      </c>
      <c r="L18" s="25">
        <v>0</v>
      </c>
      <c r="M18" s="25">
        <v>0</v>
      </c>
      <c r="N18" s="25">
        <v>0</v>
      </c>
      <c r="O18" s="26">
        <v>0</v>
      </c>
      <c r="P18" s="26">
        <f t="shared" ref="P18:P20" si="0">SUM(D18:O18)</f>
        <v>1</v>
      </c>
    </row>
    <row r="19" spans="2:16" ht="36" customHeight="1" x14ac:dyDescent="0.25">
      <c r="B19" s="85" t="s">
        <v>159</v>
      </c>
      <c r="C19" s="86"/>
      <c r="D19" s="25">
        <v>0</v>
      </c>
      <c r="E19" s="25">
        <v>0</v>
      </c>
      <c r="F19" s="25">
        <v>0</v>
      </c>
      <c r="G19" s="25">
        <v>0</v>
      </c>
      <c r="H19" s="25">
        <v>0</v>
      </c>
      <c r="I19" s="25">
        <v>1</v>
      </c>
      <c r="J19" s="25">
        <v>0</v>
      </c>
      <c r="K19" s="25">
        <v>0</v>
      </c>
      <c r="L19" s="25">
        <v>0</v>
      </c>
      <c r="M19" s="25">
        <v>0</v>
      </c>
      <c r="N19" s="25">
        <v>0</v>
      </c>
      <c r="O19" s="26">
        <v>0</v>
      </c>
      <c r="P19" s="26">
        <f t="shared" si="0"/>
        <v>1</v>
      </c>
    </row>
    <row r="20" spans="2:16" ht="34.15" customHeight="1" x14ac:dyDescent="0.25">
      <c r="B20" s="85" t="s">
        <v>128</v>
      </c>
      <c r="C20" s="86"/>
      <c r="D20" s="31">
        <v>0</v>
      </c>
      <c r="E20" s="31">
        <v>0</v>
      </c>
      <c r="F20" s="31">
        <v>0</v>
      </c>
      <c r="G20" s="31">
        <v>250</v>
      </c>
      <c r="H20" s="31">
        <v>500</v>
      </c>
      <c r="I20" s="31">
        <v>1250</v>
      </c>
      <c r="J20" s="31">
        <v>0</v>
      </c>
      <c r="K20" s="31">
        <v>0</v>
      </c>
      <c r="L20" s="31">
        <v>0</v>
      </c>
      <c r="M20" s="31">
        <v>0</v>
      </c>
      <c r="N20" s="31">
        <v>0</v>
      </c>
      <c r="O20" s="32">
        <v>0</v>
      </c>
      <c r="P20" s="26">
        <f t="shared" si="0"/>
        <v>2000</v>
      </c>
    </row>
    <row r="21" spans="2:16" ht="28.9" customHeight="1" thickBot="1" x14ac:dyDescent="0.3">
      <c r="B21" s="79" t="s">
        <v>54</v>
      </c>
      <c r="C21" s="80"/>
      <c r="D21" s="27">
        <v>1</v>
      </c>
      <c r="E21" s="27">
        <v>1</v>
      </c>
      <c r="F21" s="27">
        <v>1</v>
      </c>
      <c r="G21" s="27">
        <v>1</v>
      </c>
      <c r="H21" s="27">
        <v>1</v>
      </c>
      <c r="I21" s="27">
        <v>0</v>
      </c>
      <c r="J21" s="27">
        <v>0</v>
      </c>
      <c r="K21" s="27">
        <v>0</v>
      </c>
      <c r="L21" s="27">
        <v>0</v>
      </c>
      <c r="M21" s="27">
        <v>0</v>
      </c>
      <c r="N21" s="27">
        <v>0</v>
      </c>
      <c r="O21" s="28">
        <v>0</v>
      </c>
      <c r="P21" s="28">
        <f>SUM(D21:O21)</f>
        <v>5</v>
      </c>
    </row>
    <row r="24" spans="2:16" ht="26.45" customHeight="1" thickBot="1" x14ac:dyDescent="0.3">
      <c r="B24" s="3" t="s">
        <v>173</v>
      </c>
      <c r="C24" s="2"/>
      <c r="D24" s="2"/>
      <c r="E24" s="2"/>
      <c r="F24" s="2"/>
      <c r="G24" s="2"/>
      <c r="H24" s="2"/>
      <c r="I24" s="2"/>
      <c r="J24" s="2"/>
      <c r="K24" s="1"/>
      <c r="L24" s="1"/>
      <c r="M24" s="1"/>
      <c r="N24" s="1"/>
      <c r="O24" s="1"/>
    </row>
    <row r="25" spans="2:16" ht="31.9" customHeight="1" x14ac:dyDescent="0.25">
      <c r="B25" s="81" t="s">
        <v>70</v>
      </c>
      <c r="C25" s="82"/>
      <c r="D25" s="14" t="s">
        <v>11</v>
      </c>
      <c r="E25" s="14" t="s">
        <v>10</v>
      </c>
      <c r="F25" s="14" t="s">
        <v>9</v>
      </c>
      <c r="G25" s="14" t="s">
        <v>8</v>
      </c>
      <c r="H25" s="14" t="s">
        <v>7</v>
      </c>
      <c r="I25" s="14" t="s">
        <v>6</v>
      </c>
      <c r="J25" s="14" t="s">
        <v>5</v>
      </c>
      <c r="K25" s="14" t="s">
        <v>4</v>
      </c>
      <c r="L25" s="14" t="s">
        <v>3</v>
      </c>
      <c r="M25" s="14" t="s">
        <v>2</v>
      </c>
      <c r="N25" s="14" t="s">
        <v>1</v>
      </c>
      <c r="O25" s="15" t="s">
        <v>0</v>
      </c>
      <c r="P25" s="15" t="s">
        <v>188</v>
      </c>
    </row>
    <row r="26" spans="2:16" ht="35.450000000000003" customHeight="1" x14ac:dyDescent="0.25">
      <c r="B26" s="85" t="s">
        <v>157</v>
      </c>
      <c r="C26" s="86"/>
      <c r="D26" s="31">
        <v>0</v>
      </c>
      <c r="E26" s="31">
        <v>0</v>
      </c>
      <c r="F26" s="31">
        <v>0</v>
      </c>
      <c r="G26" s="25">
        <v>1</v>
      </c>
      <c r="H26" s="25">
        <v>0</v>
      </c>
      <c r="I26" s="25">
        <v>0</v>
      </c>
      <c r="J26" s="25">
        <v>0</v>
      </c>
      <c r="K26" s="25">
        <v>0</v>
      </c>
      <c r="L26" s="31">
        <v>0</v>
      </c>
      <c r="M26" s="31">
        <v>0</v>
      </c>
      <c r="N26" s="31">
        <v>0</v>
      </c>
      <c r="O26" s="32">
        <v>0</v>
      </c>
      <c r="P26" s="26">
        <f>SUM(D26:O26)</f>
        <v>1</v>
      </c>
    </row>
    <row r="27" spans="2:16" ht="35.450000000000003" customHeight="1" x14ac:dyDescent="0.25">
      <c r="B27" s="85" t="s">
        <v>158</v>
      </c>
      <c r="C27" s="86"/>
      <c r="D27" s="31">
        <v>0</v>
      </c>
      <c r="E27" s="31">
        <v>1</v>
      </c>
      <c r="F27" s="31">
        <v>0</v>
      </c>
      <c r="G27" s="25">
        <v>0</v>
      </c>
      <c r="H27" s="25">
        <v>0</v>
      </c>
      <c r="I27" s="25">
        <v>0</v>
      </c>
      <c r="J27" s="25">
        <v>0</v>
      </c>
      <c r="K27" s="25">
        <v>0</v>
      </c>
      <c r="L27" s="31">
        <v>0</v>
      </c>
      <c r="M27" s="31">
        <v>0</v>
      </c>
      <c r="N27" s="31">
        <v>0</v>
      </c>
      <c r="O27" s="32">
        <v>0</v>
      </c>
      <c r="P27" s="26">
        <f t="shared" ref="P27:P29" si="1">SUM(D27:O27)</f>
        <v>1</v>
      </c>
    </row>
    <row r="28" spans="2:16" ht="35.450000000000003" customHeight="1" x14ac:dyDescent="0.25">
      <c r="B28" s="85" t="s">
        <v>159</v>
      </c>
      <c r="C28" s="86"/>
      <c r="D28" s="31">
        <v>0</v>
      </c>
      <c r="E28" s="31">
        <v>0</v>
      </c>
      <c r="F28" s="31">
        <v>0</v>
      </c>
      <c r="G28" s="25">
        <v>0</v>
      </c>
      <c r="H28" s="25">
        <v>0</v>
      </c>
      <c r="I28" s="25">
        <v>0</v>
      </c>
      <c r="J28" s="25">
        <v>0</v>
      </c>
      <c r="K28" s="25">
        <v>1</v>
      </c>
      <c r="L28" s="31">
        <v>0</v>
      </c>
      <c r="M28" s="31">
        <v>0</v>
      </c>
      <c r="N28" s="31">
        <v>0</v>
      </c>
      <c r="O28" s="32">
        <v>0</v>
      </c>
      <c r="P28" s="26">
        <f t="shared" si="1"/>
        <v>1</v>
      </c>
    </row>
    <row r="29" spans="2:16" ht="35.450000000000003" customHeight="1" x14ac:dyDescent="0.25">
      <c r="B29" s="85" t="s">
        <v>128</v>
      </c>
      <c r="C29" s="86"/>
      <c r="D29" s="31">
        <v>0</v>
      </c>
      <c r="E29" s="31">
        <v>588</v>
      </c>
      <c r="F29" s="31">
        <v>0</v>
      </c>
      <c r="G29" s="31">
        <v>200</v>
      </c>
      <c r="H29" s="31">
        <v>0</v>
      </c>
      <c r="I29" s="31">
        <v>0</v>
      </c>
      <c r="J29" s="31">
        <v>0</v>
      </c>
      <c r="K29" s="31">
        <v>0</v>
      </c>
      <c r="L29" s="31">
        <v>0</v>
      </c>
      <c r="M29" s="31">
        <v>0</v>
      </c>
      <c r="N29" s="31">
        <v>100</v>
      </c>
      <c r="O29" s="32">
        <v>0</v>
      </c>
      <c r="P29" s="26">
        <f t="shared" si="1"/>
        <v>888</v>
      </c>
    </row>
    <row r="30" spans="2:16" ht="33.6" customHeight="1" thickBot="1" x14ac:dyDescent="0.3">
      <c r="B30" s="79" t="s">
        <v>54</v>
      </c>
      <c r="C30" s="80"/>
      <c r="D30" s="27">
        <v>0</v>
      </c>
      <c r="E30" s="27">
        <v>2</v>
      </c>
      <c r="F30" s="27">
        <v>1</v>
      </c>
      <c r="G30" s="27">
        <v>1</v>
      </c>
      <c r="H30" s="27">
        <v>0</v>
      </c>
      <c r="I30" s="27">
        <v>0</v>
      </c>
      <c r="J30" s="27">
        <v>0</v>
      </c>
      <c r="K30" s="27">
        <v>1</v>
      </c>
      <c r="L30" s="27">
        <v>0</v>
      </c>
      <c r="M30" s="27">
        <v>0</v>
      </c>
      <c r="N30" s="27">
        <v>1</v>
      </c>
      <c r="O30" s="28">
        <v>0</v>
      </c>
      <c r="P30" s="28">
        <f>SUM(D30:O30)</f>
        <v>6</v>
      </c>
    </row>
    <row r="33" spans="2:7" ht="27" customHeight="1" thickBot="1" x14ac:dyDescent="0.3">
      <c r="B33" s="3" t="s">
        <v>175</v>
      </c>
      <c r="C33" s="2"/>
      <c r="D33" s="2"/>
      <c r="E33" s="2"/>
      <c r="F33" s="2"/>
      <c r="G33" s="2"/>
    </row>
    <row r="34" spans="2:7" ht="28.9" customHeight="1" x14ac:dyDescent="0.25">
      <c r="B34" s="81" t="s">
        <v>70</v>
      </c>
      <c r="C34" s="82"/>
      <c r="D34" s="14" t="s">
        <v>176</v>
      </c>
      <c r="E34" s="14" t="s">
        <v>177</v>
      </c>
      <c r="F34" s="14" t="s">
        <v>178</v>
      </c>
      <c r="G34" s="15" t="s">
        <v>179</v>
      </c>
    </row>
    <row r="35" spans="2:7" ht="35.450000000000003" customHeight="1" x14ac:dyDescent="0.25">
      <c r="B35" s="85" t="s">
        <v>157</v>
      </c>
      <c r="C35" s="86"/>
      <c r="D35" s="44">
        <f t="shared" ref="D35:D38" si="2">(D26+E26+F26)/(D17+E17+F17+G17+H17+I17+J17+K17+L17+M17+N17+O17)</f>
        <v>0</v>
      </c>
      <c r="E35" s="44">
        <f>(E26+F26+G26+D26+H26+I26)/(E17+F17+G17+H17+I17+J17+K17+L17+M17+N17+O17+D17)</f>
        <v>1</v>
      </c>
      <c r="F35" s="44">
        <f>(F26+G26+H26+E26+I26+J26+D26+K26+L26)/(F17+G17+H17+I17+J17+K17+L17+M17+N17+O17+D17+E17)</f>
        <v>1</v>
      </c>
      <c r="G35" s="57">
        <f>(G26+H26+I26+F26+J26+K26+E26+L26+M26+D26+N26+O26)/(G17+H17+I17+J17+K17+L17+M17+N17+O17+D17+E17+F17)</f>
        <v>1</v>
      </c>
    </row>
    <row r="36" spans="2:7" ht="42.6" customHeight="1" x14ac:dyDescent="0.25">
      <c r="B36" s="85" t="s">
        <v>158</v>
      </c>
      <c r="C36" s="86"/>
      <c r="D36" s="44">
        <f t="shared" si="2"/>
        <v>1</v>
      </c>
      <c r="E36" s="44">
        <f t="shared" ref="E36:E39" si="3">(E27+F27+G27+D27+H27+I27)/(E18+F18+G18+H18+I18+J18+K18+L18+M18+N18+O18+D18)</f>
        <v>1</v>
      </c>
      <c r="F36" s="44">
        <f t="shared" ref="F36:F39" si="4">(F27+G27+H27+E27+I27+J27+D27+K27+L27)/(F18+G18+H18+I18+J18+K18+L18+M18+N18+O18+D18+E18)</f>
        <v>1</v>
      </c>
      <c r="G36" s="57">
        <f t="shared" ref="G36:G38" si="5">(G27+H27+I27+F27+J27+K27+E27+L27+M27+D27+N27+O27)/(G18+H18+I18+J18+K18+L18+M18+N18+O18+D18+E18+F18)</f>
        <v>1</v>
      </c>
    </row>
    <row r="37" spans="2:7" ht="34.15" customHeight="1" x14ac:dyDescent="0.25">
      <c r="B37" s="85" t="s">
        <v>159</v>
      </c>
      <c r="C37" s="86"/>
      <c r="D37" s="44">
        <f t="shared" si="2"/>
        <v>0</v>
      </c>
      <c r="E37" s="44">
        <f t="shared" si="3"/>
        <v>0</v>
      </c>
      <c r="F37" s="44">
        <f t="shared" si="4"/>
        <v>1</v>
      </c>
      <c r="G37" s="57">
        <f t="shared" si="5"/>
        <v>1</v>
      </c>
    </row>
    <row r="38" spans="2:7" ht="36" customHeight="1" x14ac:dyDescent="0.25">
      <c r="B38" s="85" t="s">
        <v>128</v>
      </c>
      <c r="C38" s="86"/>
      <c r="D38" s="44">
        <f t="shared" si="2"/>
        <v>0.29399999999999998</v>
      </c>
      <c r="E38" s="44">
        <f t="shared" si="3"/>
        <v>0.39400000000000002</v>
      </c>
      <c r="F38" s="44">
        <f t="shared" si="4"/>
        <v>0.39400000000000002</v>
      </c>
      <c r="G38" s="57">
        <f t="shared" si="5"/>
        <v>0.44400000000000001</v>
      </c>
    </row>
    <row r="39" spans="2:7" ht="33.6" customHeight="1" thickBot="1" x14ac:dyDescent="0.3">
      <c r="B39" s="79" t="s">
        <v>54</v>
      </c>
      <c r="C39" s="80"/>
      <c r="D39" s="45">
        <f>(D30+E30+F30)/(D21+E21+F21+G21+H21+I21+J21+K21+L21+M21+N21+O21)</f>
        <v>0.6</v>
      </c>
      <c r="E39" s="45">
        <f t="shared" si="3"/>
        <v>0.8</v>
      </c>
      <c r="F39" s="45">
        <f t="shared" si="4"/>
        <v>1</v>
      </c>
      <c r="G39" s="58">
        <v>1</v>
      </c>
    </row>
  </sheetData>
  <mergeCells count="38">
    <mergeCell ref="B30:C30"/>
    <mergeCell ref="B25:C25"/>
    <mergeCell ref="B26:C26"/>
    <mergeCell ref="B27:C27"/>
    <mergeCell ref="B28:C28"/>
    <mergeCell ref="B29:C29"/>
    <mergeCell ref="C6:O6"/>
    <mergeCell ref="C7:F7"/>
    <mergeCell ref="G7:K7"/>
    <mergeCell ref="L7:O7"/>
    <mergeCell ref="B1:O1"/>
    <mergeCell ref="B2:O2"/>
    <mergeCell ref="B3:O3"/>
    <mergeCell ref="C4:O4"/>
    <mergeCell ref="C5:O5"/>
    <mergeCell ref="C10:O10"/>
    <mergeCell ref="C11:O11"/>
    <mergeCell ref="C12:O12"/>
    <mergeCell ref="C8:O8"/>
    <mergeCell ref="C9:F9"/>
    <mergeCell ref="G9:K9"/>
    <mergeCell ref="L9:O9"/>
    <mergeCell ref="B17:C17"/>
    <mergeCell ref="B18:C18"/>
    <mergeCell ref="B19:C19"/>
    <mergeCell ref="B20:C20"/>
    <mergeCell ref="B21:C21"/>
    <mergeCell ref="D13:F13"/>
    <mergeCell ref="G13:I13"/>
    <mergeCell ref="J13:L13"/>
    <mergeCell ref="M13:O13"/>
    <mergeCell ref="B16:C16"/>
    <mergeCell ref="B39:C39"/>
    <mergeCell ref="B34:C34"/>
    <mergeCell ref="B35:C35"/>
    <mergeCell ref="B36:C36"/>
    <mergeCell ref="B37:C37"/>
    <mergeCell ref="B38:C38"/>
  </mergeCells>
  <pageMargins left="0.51181102362204722" right="0.51181102362204722" top="0.43307086614173229" bottom="0.43307086614173229" header="0.31496062992125984" footer="0.31496062992125984"/>
  <pageSetup scale="68"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zoomScale="80" zoomScaleNormal="80" zoomScalePageLayoutView="70" workbookViewId="0">
      <selection activeCell="B2" sqref="B2:O2"/>
    </sheetView>
  </sheetViews>
  <sheetFormatPr baseColWidth="10" defaultRowHeight="15" x14ac:dyDescent="0.25"/>
  <cols>
    <col min="1" max="1" width="1.28515625" customWidth="1"/>
    <col min="2" max="2" width="37.28515625" customWidth="1"/>
    <col min="3" max="3" width="19.28515625" customWidth="1"/>
    <col min="4" max="14" width="9.7109375" customWidth="1"/>
    <col min="15" max="15" width="10.140625" customWidth="1"/>
    <col min="16" max="16" width="10"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39" customHeight="1" x14ac:dyDescent="0.25">
      <c r="B4" s="6" t="s">
        <v>21</v>
      </c>
      <c r="C4" s="96" t="s">
        <v>139</v>
      </c>
      <c r="D4" s="96"/>
      <c r="E4" s="96"/>
      <c r="F4" s="96"/>
      <c r="G4" s="96"/>
      <c r="H4" s="96"/>
      <c r="I4" s="96"/>
      <c r="J4" s="96"/>
      <c r="K4" s="96"/>
      <c r="L4" s="96"/>
      <c r="M4" s="96"/>
      <c r="N4" s="96"/>
      <c r="O4" s="97"/>
    </row>
    <row r="5" spans="2:16" ht="37.9" customHeight="1" x14ac:dyDescent="0.25">
      <c r="B5" s="4" t="s">
        <v>20</v>
      </c>
      <c r="C5" s="98" t="s">
        <v>164</v>
      </c>
      <c r="D5" s="98"/>
      <c r="E5" s="98"/>
      <c r="F5" s="98"/>
      <c r="G5" s="98"/>
      <c r="H5" s="98"/>
      <c r="I5" s="98"/>
      <c r="J5" s="98"/>
      <c r="K5" s="98"/>
      <c r="L5" s="98"/>
      <c r="M5" s="98"/>
      <c r="N5" s="98"/>
      <c r="O5" s="99"/>
    </row>
    <row r="6" spans="2:16" ht="48" customHeight="1" x14ac:dyDescent="0.25">
      <c r="B6" s="4" t="s">
        <v>19</v>
      </c>
      <c r="C6" s="92" t="s">
        <v>141</v>
      </c>
      <c r="D6" s="92"/>
      <c r="E6" s="92"/>
      <c r="F6" s="92"/>
      <c r="G6" s="92"/>
      <c r="H6" s="92"/>
      <c r="I6" s="92"/>
      <c r="J6" s="92"/>
      <c r="K6" s="92"/>
      <c r="L6" s="92"/>
      <c r="M6" s="92"/>
      <c r="N6" s="92"/>
      <c r="O6" s="93"/>
    </row>
    <row r="7" spans="2:16" ht="51" customHeight="1" x14ac:dyDescent="0.25">
      <c r="B7" s="4" t="s">
        <v>18</v>
      </c>
      <c r="C7" s="92" t="s">
        <v>172</v>
      </c>
      <c r="D7" s="92"/>
      <c r="E7" s="92"/>
      <c r="F7" s="92"/>
      <c r="G7" s="94" t="s">
        <v>15</v>
      </c>
      <c r="H7" s="94"/>
      <c r="I7" s="94"/>
      <c r="J7" s="94"/>
      <c r="K7" s="94"/>
      <c r="L7" s="114">
        <v>10462</v>
      </c>
      <c r="M7" s="109"/>
      <c r="N7" s="109"/>
      <c r="O7" s="110"/>
    </row>
    <row r="8" spans="2:16" ht="41.45" customHeight="1" x14ac:dyDescent="0.25">
      <c r="B8" s="4" t="s">
        <v>17</v>
      </c>
      <c r="C8" s="92" t="s">
        <v>165</v>
      </c>
      <c r="D8" s="92"/>
      <c r="E8" s="92"/>
      <c r="F8" s="92"/>
      <c r="G8" s="92"/>
      <c r="H8" s="92"/>
      <c r="I8" s="92"/>
      <c r="J8" s="92"/>
      <c r="K8" s="92"/>
      <c r="L8" s="92"/>
      <c r="M8" s="92"/>
      <c r="N8" s="92"/>
      <c r="O8" s="93"/>
    </row>
    <row r="9" spans="2:16" ht="57" customHeight="1" x14ac:dyDescent="0.25">
      <c r="B9" s="4" t="s">
        <v>16</v>
      </c>
      <c r="C9" s="92" t="s">
        <v>166</v>
      </c>
      <c r="D9" s="92"/>
      <c r="E9" s="92"/>
      <c r="F9" s="92"/>
      <c r="G9" s="94" t="s">
        <v>15</v>
      </c>
      <c r="H9" s="94"/>
      <c r="I9" s="94"/>
      <c r="J9" s="94"/>
      <c r="K9" s="94"/>
      <c r="L9" s="114">
        <v>26241</v>
      </c>
      <c r="M9" s="109"/>
      <c r="N9" s="109"/>
      <c r="O9" s="110"/>
    </row>
    <row r="10" spans="2:16" ht="41.45" customHeight="1" x14ac:dyDescent="0.25">
      <c r="B10" s="5" t="s">
        <v>14</v>
      </c>
      <c r="C10" s="92" t="s">
        <v>167</v>
      </c>
      <c r="D10" s="92"/>
      <c r="E10" s="92"/>
      <c r="F10" s="92"/>
      <c r="G10" s="92"/>
      <c r="H10" s="92"/>
      <c r="I10" s="92"/>
      <c r="J10" s="92"/>
      <c r="K10" s="92"/>
      <c r="L10" s="92"/>
      <c r="M10" s="92"/>
      <c r="N10" s="92"/>
      <c r="O10" s="93"/>
    </row>
    <row r="11" spans="2:16" ht="42" customHeight="1" x14ac:dyDescent="0.25">
      <c r="B11" s="4" t="s">
        <v>13</v>
      </c>
      <c r="C11" s="103">
        <v>460778</v>
      </c>
      <c r="D11" s="103"/>
      <c r="E11" s="103"/>
      <c r="F11" s="103"/>
      <c r="G11" s="103"/>
      <c r="H11" s="103"/>
      <c r="I11" s="103"/>
      <c r="J11" s="103"/>
      <c r="K11" s="103"/>
      <c r="L11" s="103"/>
      <c r="M11" s="103"/>
      <c r="N11" s="103"/>
      <c r="O11" s="104"/>
    </row>
    <row r="12" spans="2:16" ht="39" customHeight="1" x14ac:dyDescent="0.25">
      <c r="B12" s="4" t="s">
        <v>12</v>
      </c>
      <c r="C12" s="92" t="s">
        <v>138</v>
      </c>
      <c r="D12" s="92"/>
      <c r="E12" s="92"/>
      <c r="F12" s="92"/>
      <c r="G12" s="92"/>
      <c r="H12" s="92"/>
      <c r="I12" s="92"/>
      <c r="J12" s="92"/>
      <c r="K12" s="92"/>
      <c r="L12" s="92"/>
      <c r="M12" s="92"/>
      <c r="N12" s="92"/>
      <c r="O12" s="93"/>
    </row>
    <row r="13" spans="2:16" ht="37.15" customHeight="1" thickBot="1" x14ac:dyDescent="0.3">
      <c r="B13" s="16" t="s">
        <v>63</v>
      </c>
      <c r="C13" s="18" t="s">
        <v>64</v>
      </c>
      <c r="D13" s="87" t="s">
        <v>65</v>
      </c>
      <c r="E13" s="87"/>
      <c r="F13" s="87"/>
      <c r="G13" s="88" t="s">
        <v>66</v>
      </c>
      <c r="H13" s="88"/>
      <c r="I13" s="88"/>
      <c r="J13" s="87" t="s">
        <v>67</v>
      </c>
      <c r="K13" s="87"/>
      <c r="L13" s="87"/>
      <c r="M13" s="88" t="s">
        <v>68</v>
      </c>
      <c r="N13" s="88"/>
      <c r="O13" s="89"/>
    </row>
    <row r="14" spans="2:16" ht="26.25" customHeight="1" x14ac:dyDescent="0.25"/>
    <row r="15" spans="2:16" ht="31.9" customHeight="1" thickBot="1" x14ac:dyDescent="0.3">
      <c r="B15" s="3" t="s">
        <v>69</v>
      </c>
      <c r="C15" s="2"/>
      <c r="D15" s="2"/>
      <c r="E15" s="2"/>
      <c r="F15" s="2"/>
      <c r="G15" s="2"/>
      <c r="H15" s="2"/>
      <c r="I15" s="2"/>
      <c r="J15" s="2"/>
      <c r="K15" s="1"/>
      <c r="L15" s="1"/>
      <c r="M15" s="1"/>
      <c r="N15" s="1"/>
      <c r="O15" s="1"/>
    </row>
    <row r="16" spans="2:16" ht="30"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27" customHeight="1" x14ac:dyDescent="0.25">
      <c r="B17" s="85" t="s">
        <v>172</v>
      </c>
      <c r="C17" s="86"/>
      <c r="D17" s="31">
        <v>875</v>
      </c>
      <c r="E17" s="31">
        <v>869</v>
      </c>
      <c r="F17" s="31">
        <v>872</v>
      </c>
      <c r="G17" s="31">
        <v>875</v>
      </c>
      <c r="H17" s="31">
        <v>875</v>
      </c>
      <c r="I17" s="31">
        <v>876</v>
      </c>
      <c r="J17" s="31">
        <v>870</v>
      </c>
      <c r="K17" s="31">
        <v>870</v>
      </c>
      <c r="L17" s="31">
        <v>870</v>
      </c>
      <c r="M17" s="31">
        <v>870</v>
      </c>
      <c r="N17" s="31">
        <v>870</v>
      </c>
      <c r="O17" s="32">
        <v>870</v>
      </c>
      <c r="P17" s="32">
        <f>SUM(D17:O17)</f>
        <v>10462</v>
      </c>
    </row>
    <row r="18" spans="2:16" ht="30" customHeight="1" x14ac:dyDescent="0.25">
      <c r="B18" s="85" t="s">
        <v>180</v>
      </c>
      <c r="C18" s="86"/>
      <c r="D18" s="38">
        <v>562</v>
      </c>
      <c r="E18" s="38">
        <v>561</v>
      </c>
      <c r="F18" s="38">
        <v>562</v>
      </c>
      <c r="G18" s="38">
        <v>567</v>
      </c>
      <c r="H18" s="38">
        <v>562</v>
      </c>
      <c r="I18" s="38">
        <v>566</v>
      </c>
      <c r="J18" s="38">
        <v>562</v>
      </c>
      <c r="K18" s="38">
        <v>562</v>
      </c>
      <c r="L18" s="38">
        <v>562</v>
      </c>
      <c r="M18" s="38">
        <v>562</v>
      </c>
      <c r="N18" s="38">
        <v>562</v>
      </c>
      <c r="O18" s="40">
        <v>562</v>
      </c>
      <c r="P18" s="32">
        <f t="shared" ref="P18:P21" si="0">SUM(D18:O18)</f>
        <v>6752</v>
      </c>
    </row>
    <row r="19" spans="2:16" ht="28.9" customHeight="1" x14ac:dyDescent="0.25">
      <c r="B19" s="85" t="s">
        <v>181</v>
      </c>
      <c r="C19" s="86"/>
      <c r="D19" s="38">
        <v>185</v>
      </c>
      <c r="E19" s="38">
        <v>180</v>
      </c>
      <c r="F19" s="38">
        <v>180</v>
      </c>
      <c r="G19" s="38">
        <v>180</v>
      </c>
      <c r="H19" s="38">
        <v>185</v>
      </c>
      <c r="I19" s="38">
        <v>180</v>
      </c>
      <c r="J19" s="38">
        <v>180</v>
      </c>
      <c r="K19" s="38">
        <v>180</v>
      </c>
      <c r="L19" s="38">
        <v>180</v>
      </c>
      <c r="M19" s="38">
        <v>180</v>
      </c>
      <c r="N19" s="38">
        <v>180</v>
      </c>
      <c r="O19" s="40">
        <v>180</v>
      </c>
      <c r="P19" s="32">
        <f t="shared" si="0"/>
        <v>2170</v>
      </c>
    </row>
    <row r="20" spans="2:16" ht="25.9" customHeight="1" x14ac:dyDescent="0.25">
      <c r="B20" s="85" t="s">
        <v>182</v>
      </c>
      <c r="C20" s="86"/>
      <c r="D20" s="38">
        <v>118</v>
      </c>
      <c r="E20" s="38">
        <v>118</v>
      </c>
      <c r="F20" s="38">
        <v>118</v>
      </c>
      <c r="G20" s="38">
        <v>118</v>
      </c>
      <c r="H20" s="38">
        <v>118</v>
      </c>
      <c r="I20" s="38">
        <v>118</v>
      </c>
      <c r="J20" s="38">
        <v>118</v>
      </c>
      <c r="K20" s="38">
        <v>118</v>
      </c>
      <c r="L20" s="38">
        <v>118</v>
      </c>
      <c r="M20" s="38">
        <v>118</v>
      </c>
      <c r="N20" s="38">
        <v>118</v>
      </c>
      <c r="O20" s="40">
        <v>118</v>
      </c>
      <c r="P20" s="32">
        <f t="shared" si="0"/>
        <v>1416</v>
      </c>
    </row>
    <row r="21" spans="2:16" ht="28.9" customHeight="1" x14ac:dyDescent="0.25">
      <c r="B21" s="85" t="s">
        <v>183</v>
      </c>
      <c r="C21" s="86"/>
      <c r="D21" s="38">
        <v>10</v>
      </c>
      <c r="E21" s="38">
        <v>10</v>
      </c>
      <c r="F21" s="38">
        <v>12</v>
      </c>
      <c r="G21" s="38">
        <v>10</v>
      </c>
      <c r="H21" s="38">
        <v>10</v>
      </c>
      <c r="I21" s="38">
        <v>12</v>
      </c>
      <c r="J21" s="38">
        <v>10</v>
      </c>
      <c r="K21" s="38">
        <v>10</v>
      </c>
      <c r="L21" s="38">
        <v>10</v>
      </c>
      <c r="M21" s="38">
        <v>10</v>
      </c>
      <c r="N21" s="38">
        <v>10</v>
      </c>
      <c r="O21" s="40">
        <v>10</v>
      </c>
      <c r="P21" s="32">
        <f t="shared" si="0"/>
        <v>124</v>
      </c>
    </row>
    <row r="22" spans="2:16" ht="27" customHeight="1" thickBot="1" x14ac:dyDescent="0.3">
      <c r="B22" s="79" t="s">
        <v>166</v>
      </c>
      <c r="C22" s="80"/>
      <c r="D22" s="27">
        <v>2186</v>
      </c>
      <c r="E22" s="27">
        <v>2186</v>
      </c>
      <c r="F22" s="27">
        <v>2189</v>
      </c>
      <c r="G22" s="27">
        <v>2186</v>
      </c>
      <c r="H22" s="27">
        <v>2186</v>
      </c>
      <c r="I22" s="27">
        <v>2186</v>
      </c>
      <c r="J22" s="27">
        <v>2189</v>
      </c>
      <c r="K22" s="27">
        <v>2189</v>
      </c>
      <c r="L22" s="27">
        <v>2186</v>
      </c>
      <c r="M22" s="27">
        <v>2186</v>
      </c>
      <c r="N22" s="27">
        <v>2186</v>
      </c>
      <c r="O22" s="28">
        <v>2186</v>
      </c>
      <c r="P22" s="28">
        <f>SUM(D22:O22)</f>
        <v>26241</v>
      </c>
    </row>
    <row r="25" spans="2:16" ht="33" customHeight="1" thickBot="1" x14ac:dyDescent="0.3">
      <c r="B25" s="3" t="s">
        <v>173</v>
      </c>
      <c r="C25" s="2"/>
      <c r="D25" s="2"/>
      <c r="E25" s="2"/>
      <c r="F25" s="2"/>
      <c r="G25" s="2"/>
      <c r="H25" s="2"/>
      <c r="I25" s="2"/>
      <c r="J25" s="2"/>
      <c r="K25" s="1"/>
      <c r="L25" s="1"/>
      <c r="M25" s="1"/>
      <c r="N25" s="1"/>
      <c r="O25" s="1"/>
    </row>
    <row r="26" spans="2:16" ht="27.6" customHeight="1" x14ac:dyDescent="0.25">
      <c r="B26" s="81" t="s">
        <v>70</v>
      </c>
      <c r="C26" s="82"/>
      <c r="D26" s="14" t="s">
        <v>11</v>
      </c>
      <c r="E26" s="14" t="s">
        <v>10</v>
      </c>
      <c r="F26" s="14" t="s">
        <v>9</v>
      </c>
      <c r="G26" s="14" t="s">
        <v>8</v>
      </c>
      <c r="H26" s="14" t="s">
        <v>7</v>
      </c>
      <c r="I26" s="14" t="s">
        <v>6</v>
      </c>
      <c r="J26" s="14" t="s">
        <v>5</v>
      </c>
      <c r="K26" s="14" t="s">
        <v>4</v>
      </c>
      <c r="L26" s="14" t="s">
        <v>3</v>
      </c>
      <c r="M26" s="14" t="s">
        <v>2</v>
      </c>
      <c r="N26" s="14" t="s">
        <v>1</v>
      </c>
      <c r="O26" s="15" t="s">
        <v>0</v>
      </c>
      <c r="P26" s="15" t="s">
        <v>188</v>
      </c>
    </row>
    <row r="27" spans="2:16" ht="26.45" customHeight="1" x14ac:dyDescent="0.25">
      <c r="B27" s="85" t="s">
        <v>172</v>
      </c>
      <c r="C27" s="86"/>
      <c r="D27" s="31">
        <v>745</v>
      </c>
      <c r="E27" s="31">
        <v>885</v>
      </c>
      <c r="F27" s="31">
        <v>1141</v>
      </c>
      <c r="G27" s="31">
        <v>667</v>
      </c>
      <c r="H27" s="31">
        <v>1002</v>
      </c>
      <c r="I27" s="31">
        <v>1148</v>
      </c>
      <c r="J27" s="31">
        <v>949</v>
      </c>
      <c r="K27" s="31">
        <v>1006</v>
      </c>
      <c r="L27" s="31">
        <v>1258</v>
      </c>
      <c r="M27" s="31">
        <v>469</v>
      </c>
      <c r="N27" s="31">
        <v>623</v>
      </c>
      <c r="O27" s="32">
        <v>450</v>
      </c>
      <c r="P27" s="32">
        <f>SUM(D27:O27)</f>
        <v>10343</v>
      </c>
    </row>
    <row r="28" spans="2:16" ht="27.6" customHeight="1" x14ac:dyDescent="0.25">
      <c r="B28" s="85" t="s">
        <v>180</v>
      </c>
      <c r="C28" s="86"/>
      <c r="D28" s="38">
        <v>463</v>
      </c>
      <c r="E28" s="38">
        <v>613</v>
      </c>
      <c r="F28" s="38">
        <v>655</v>
      </c>
      <c r="G28" s="38">
        <v>434</v>
      </c>
      <c r="H28" s="38">
        <v>523</v>
      </c>
      <c r="I28" s="38">
        <v>752</v>
      </c>
      <c r="J28" s="38">
        <v>609</v>
      </c>
      <c r="K28" s="38">
        <v>693</v>
      </c>
      <c r="L28" s="38">
        <v>746</v>
      </c>
      <c r="M28" s="38">
        <v>305</v>
      </c>
      <c r="N28" s="38">
        <v>354</v>
      </c>
      <c r="O28" s="40">
        <v>282</v>
      </c>
      <c r="P28" s="32">
        <f t="shared" ref="P28:P31" si="1">SUM(D28:O28)</f>
        <v>6429</v>
      </c>
    </row>
    <row r="29" spans="2:16" ht="26.45" customHeight="1" x14ac:dyDescent="0.25">
      <c r="B29" s="85" t="s">
        <v>181</v>
      </c>
      <c r="C29" s="86"/>
      <c r="D29" s="38">
        <v>226</v>
      </c>
      <c r="E29" s="38">
        <v>191</v>
      </c>
      <c r="F29" s="38">
        <v>288</v>
      </c>
      <c r="G29" s="38">
        <v>171</v>
      </c>
      <c r="H29" s="38">
        <v>235</v>
      </c>
      <c r="I29" s="38">
        <v>241</v>
      </c>
      <c r="J29" s="38">
        <v>245</v>
      </c>
      <c r="K29" s="38">
        <v>219</v>
      </c>
      <c r="L29" s="38">
        <v>267</v>
      </c>
      <c r="M29" s="38">
        <v>135</v>
      </c>
      <c r="N29" s="38">
        <v>171</v>
      </c>
      <c r="O29" s="40">
        <v>117</v>
      </c>
      <c r="P29" s="32">
        <f t="shared" si="1"/>
        <v>2506</v>
      </c>
    </row>
    <row r="30" spans="2:16" ht="27" customHeight="1" x14ac:dyDescent="0.25">
      <c r="B30" s="85" t="s">
        <v>182</v>
      </c>
      <c r="C30" s="86"/>
      <c r="D30" s="38">
        <v>56</v>
      </c>
      <c r="E30" s="38">
        <v>70</v>
      </c>
      <c r="F30" s="38">
        <v>184</v>
      </c>
      <c r="G30" s="38">
        <v>60</v>
      </c>
      <c r="H30" s="38">
        <v>235</v>
      </c>
      <c r="I30" s="38">
        <v>128</v>
      </c>
      <c r="J30" s="38">
        <v>85</v>
      </c>
      <c r="K30" s="38">
        <v>78</v>
      </c>
      <c r="L30" s="38">
        <v>125</v>
      </c>
      <c r="M30" s="38">
        <v>27</v>
      </c>
      <c r="N30" s="38">
        <v>98</v>
      </c>
      <c r="O30" s="40">
        <v>42</v>
      </c>
      <c r="P30" s="32">
        <f t="shared" si="1"/>
        <v>1188</v>
      </c>
    </row>
    <row r="31" spans="2:16" ht="30" customHeight="1" x14ac:dyDescent="0.25">
      <c r="B31" s="85" t="s">
        <v>183</v>
      </c>
      <c r="C31" s="86"/>
      <c r="D31" s="38">
        <v>0</v>
      </c>
      <c r="E31" s="38">
        <v>11</v>
      </c>
      <c r="F31" s="38">
        <v>14</v>
      </c>
      <c r="G31" s="38">
        <v>2</v>
      </c>
      <c r="H31" s="38">
        <v>9</v>
      </c>
      <c r="I31" s="38">
        <v>27</v>
      </c>
      <c r="J31" s="38">
        <v>10</v>
      </c>
      <c r="K31" s="38">
        <v>16</v>
      </c>
      <c r="L31" s="38">
        <v>120</v>
      </c>
      <c r="M31" s="38">
        <v>2</v>
      </c>
      <c r="N31" s="38">
        <v>0</v>
      </c>
      <c r="O31" s="40">
        <v>9</v>
      </c>
      <c r="P31" s="32">
        <f t="shared" si="1"/>
        <v>220</v>
      </c>
    </row>
    <row r="32" spans="2:16" ht="31.9" customHeight="1" thickBot="1" x14ac:dyDescent="0.3">
      <c r="B32" s="79" t="s">
        <v>166</v>
      </c>
      <c r="C32" s="80"/>
      <c r="D32" s="27">
        <v>1912</v>
      </c>
      <c r="E32" s="27">
        <v>3164</v>
      </c>
      <c r="F32" s="27">
        <v>2960</v>
      </c>
      <c r="G32" s="27">
        <v>1769</v>
      </c>
      <c r="H32" s="27">
        <v>2422</v>
      </c>
      <c r="I32" s="27">
        <v>3297</v>
      </c>
      <c r="J32" s="27">
        <v>2142</v>
      </c>
      <c r="K32" s="27">
        <v>2435</v>
      </c>
      <c r="L32" s="27">
        <v>4689</v>
      </c>
      <c r="M32" s="27">
        <v>1282</v>
      </c>
      <c r="N32" s="27">
        <v>2043</v>
      </c>
      <c r="O32" s="28">
        <v>1369</v>
      </c>
      <c r="P32" s="28">
        <f>SUM(D32:O32)</f>
        <v>29484</v>
      </c>
    </row>
    <row r="35" spans="2:7" ht="26.45" customHeight="1" thickBot="1" x14ac:dyDescent="0.3">
      <c r="B35" s="3" t="s">
        <v>175</v>
      </c>
      <c r="C35" s="2"/>
      <c r="D35" s="2"/>
      <c r="E35" s="2"/>
      <c r="F35" s="2"/>
      <c r="G35" s="2"/>
    </row>
    <row r="36" spans="2:7" ht="29.45" customHeight="1" x14ac:dyDescent="0.25">
      <c r="B36" s="81" t="s">
        <v>70</v>
      </c>
      <c r="C36" s="82"/>
      <c r="D36" s="14" t="s">
        <v>176</v>
      </c>
      <c r="E36" s="14" t="s">
        <v>177</v>
      </c>
      <c r="F36" s="14" t="s">
        <v>178</v>
      </c>
      <c r="G36" s="15" t="s">
        <v>179</v>
      </c>
    </row>
    <row r="37" spans="2:7" ht="25.15" customHeight="1" x14ac:dyDescent="0.25">
      <c r="B37" s="85" t="s">
        <v>172</v>
      </c>
      <c r="C37" s="86"/>
      <c r="D37" s="44">
        <f t="shared" ref="D37:D39" si="2">(D27+E27+F27)/(D17+E17+F17+G17+H17+I17+J17+K17+L17+M17+N17+O17)</f>
        <v>0.26486331485375647</v>
      </c>
      <c r="E37" s="44">
        <f>(E27+F27+G27+D27+H27+I27)/(E17+F17+G17+H17+I17+J17+K17+L17+M17+N17+O17+D17)</f>
        <v>0.53412349455171093</v>
      </c>
      <c r="F37" s="44">
        <f>(F27+G27+H27+E27+I27+J27+D27+K27+L27)/(F17+G17+H17+I17+J17+K17+L17+M17+N17+O17+D17+E17)</f>
        <v>0.84123494551710953</v>
      </c>
      <c r="G37" s="57">
        <f>(G27+H27+I27+F27+J27+K27+E27+L27+M27+D27+N27+O27)/(G17+H17+I17+J17+K17+L17+M17+N17+O17+D17+E17+F17)</f>
        <v>0.98862550181609632</v>
      </c>
    </row>
    <row r="38" spans="2:7" ht="24.6" customHeight="1" x14ac:dyDescent="0.25">
      <c r="B38" s="85" t="s">
        <v>168</v>
      </c>
      <c r="C38" s="86"/>
      <c r="D38" s="48">
        <f t="shared" si="2"/>
        <v>0.25636848341232227</v>
      </c>
      <c r="E38" s="48">
        <f t="shared" ref="E38:E42" si="3">(E28+F28+G28+D28+H28+I28)/(E18+F18+G18+H18+I18+J18+K18+L18+M18+N18+O18+D18)</f>
        <v>0.50947867298578198</v>
      </c>
      <c r="F38" s="44">
        <f t="shared" ref="F38:F42" si="4">(F28+G28+H28+E28+I28+J28+D28+K28+L28)/(F18+G18+H18+I18+J18+K18+L18+M18+N18+O18+D18+E18)</f>
        <v>0.8127962085308057</v>
      </c>
      <c r="G38" s="57">
        <f t="shared" ref="G38:G40" si="5">(G28+H28+I28+F28+J28+K28+E28+L28+M28+D28+N28+O28)/(G18+H18+I18+J18+K18+L18+M18+N18+O18+D18+E18+F18)</f>
        <v>0.95216232227488151</v>
      </c>
    </row>
    <row r="39" spans="2:7" ht="25.15" customHeight="1" x14ac:dyDescent="0.25">
      <c r="B39" s="85" t="s">
        <v>169</v>
      </c>
      <c r="C39" s="86"/>
      <c r="D39" s="48">
        <f t="shared" si="2"/>
        <v>0.32488479262672809</v>
      </c>
      <c r="E39" s="48">
        <f t="shared" si="3"/>
        <v>0.62304147465437787</v>
      </c>
      <c r="F39" s="44">
        <f t="shared" si="4"/>
        <v>0.95990783410138247</v>
      </c>
      <c r="G39" s="57">
        <v>1</v>
      </c>
    </row>
    <row r="40" spans="2:7" ht="25.15" customHeight="1" x14ac:dyDescent="0.25">
      <c r="B40" s="85" t="s">
        <v>170</v>
      </c>
      <c r="C40" s="86"/>
      <c r="D40" s="48">
        <f>(D30+E30+F30)/(D20+E20+F20+G20+H20+I20+J20+K20+L20+M20+N20+O20)</f>
        <v>0.21892655367231639</v>
      </c>
      <c r="E40" s="48">
        <f t="shared" si="3"/>
        <v>0.51765536723163841</v>
      </c>
      <c r="F40" s="44">
        <f t="shared" si="4"/>
        <v>0.721045197740113</v>
      </c>
      <c r="G40" s="57">
        <f t="shared" si="5"/>
        <v>0.83898305084745761</v>
      </c>
    </row>
    <row r="41" spans="2:7" ht="24" customHeight="1" x14ac:dyDescent="0.25">
      <c r="B41" s="85" t="s">
        <v>171</v>
      </c>
      <c r="C41" s="86"/>
      <c r="D41" s="48">
        <f t="shared" ref="D41:D42" si="6">(D31+E31+F31)/(D21+E21+F21+G21+H21+I21+J21+K21+L21+M21+N21+O21)</f>
        <v>0.20161290322580644</v>
      </c>
      <c r="E41" s="48">
        <f t="shared" si="3"/>
        <v>0.50806451612903225</v>
      </c>
      <c r="F41" s="44">
        <v>1</v>
      </c>
      <c r="G41" s="57">
        <v>1</v>
      </c>
    </row>
    <row r="42" spans="2:7" ht="31.15" customHeight="1" thickBot="1" x14ac:dyDescent="0.3">
      <c r="B42" s="79" t="s">
        <v>166</v>
      </c>
      <c r="C42" s="80"/>
      <c r="D42" s="45">
        <f t="shared" si="6"/>
        <v>0.30623832933196143</v>
      </c>
      <c r="E42" s="45">
        <f t="shared" si="3"/>
        <v>0.59159330818185285</v>
      </c>
      <c r="F42" s="45">
        <f t="shared" si="4"/>
        <v>0.9447048511870737</v>
      </c>
      <c r="G42" s="58">
        <v>1</v>
      </c>
    </row>
  </sheetData>
  <mergeCells count="41">
    <mergeCell ref="B31:C31"/>
    <mergeCell ref="B32:C32"/>
    <mergeCell ref="B26:C26"/>
    <mergeCell ref="B27:C27"/>
    <mergeCell ref="B28:C28"/>
    <mergeCell ref="B29:C29"/>
    <mergeCell ref="B30:C30"/>
    <mergeCell ref="B16:C16"/>
    <mergeCell ref="B17:C17"/>
    <mergeCell ref="B22:C22"/>
    <mergeCell ref="B18:C18"/>
    <mergeCell ref="B21:C21"/>
    <mergeCell ref="B19:C19"/>
    <mergeCell ref="B20:C20"/>
    <mergeCell ref="C10:O10"/>
    <mergeCell ref="C11:O11"/>
    <mergeCell ref="C12:O12"/>
    <mergeCell ref="D13:F13"/>
    <mergeCell ref="G13:I13"/>
    <mergeCell ref="J13:L13"/>
    <mergeCell ref="M13:O13"/>
    <mergeCell ref="C7:F7"/>
    <mergeCell ref="G7:K7"/>
    <mergeCell ref="L7:O7"/>
    <mergeCell ref="C8:O8"/>
    <mergeCell ref="C9:F9"/>
    <mergeCell ref="G9:K9"/>
    <mergeCell ref="L9:O9"/>
    <mergeCell ref="C6:O6"/>
    <mergeCell ref="B1:O1"/>
    <mergeCell ref="B2:O2"/>
    <mergeCell ref="B3:O3"/>
    <mergeCell ref="C4:O4"/>
    <mergeCell ref="C5:O5"/>
    <mergeCell ref="B41:C41"/>
    <mergeCell ref="B42:C42"/>
    <mergeCell ref="B36:C36"/>
    <mergeCell ref="B37:C37"/>
    <mergeCell ref="B38:C38"/>
    <mergeCell ref="B39:C39"/>
    <mergeCell ref="B40:C40"/>
  </mergeCells>
  <pageMargins left="0.70866141732283472" right="0.47244094488188981" top="0.47244094488188981" bottom="0.47244094488188981" header="0.31496062992125984" footer="0.31496062992125984"/>
  <pageSetup scale="68"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tabSelected="1" zoomScale="80" zoomScaleNormal="80" zoomScalePageLayoutView="70" workbookViewId="0">
      <selection activeCell="C6" sqref="C6:O6"/>
    </sheetView>
  </sheetViews>
  <sheetFormatPr baseColWidth="10" defaultRowHeight="15" x14ac:dyDescent="0.25"/>
  <cols>
    <col min="1" max="1" width="1.28515625" customWidth="1"/>
    <col min="2" max="2" width="37.28515625" customWidth="1"/>
    <col min="3" max="3" width="19.28515625" customWidth="1"/>
    <col min="4" max="14" width="9.7109375" customWidth="1"/>
    <col min="15" max="15" width="10.7109375" customWidth="1"/>
    <col min="16" max="16" width="9.85546875" customWidth="1"/>
  </cols>
  <sheetData>
    <row r="1" spans="2:16" ht="28.5" x14ac:dyDescent="0.25">
      <c r="B1" s="69" t="s">
        <v>62</v>
      </c>
      <c r="C1" s="69"/>
      <c r="D1" s="69"/>
      <c r="E1" s="69"/>
      <c r="F1" s="69"/>
      <c r="G1" s="69"/>
      <c r="H1" s="69"/>
      <c r="I1" s="69"/>
      <c r="J1" s="69"/>
      <c r="K1" s="69"/>
      <c r="L1" s="69"/>
      <c r="M1" s="69"/>
      <c r="N1" s="69"/>
      <c r="O1" s="69"/>
    </row>
    <row r="2" spans="2:16" ht="21" x14ac:dyDescent="0.25">
      <c r="B2" s="70" t="s">
        <v>189</v>
      </c>
      <c r="C2" s="70"/>
      <c r="D2" s="70"/>
      <c r="E2" s="70"/>
      <c r="F2" s="70"/>
      <c r="G2" s="70"/>
      <c r="H2" s="70"/>
      <c r="I2" s="70"/>
      <c r="J2" s="70"/>
      <c r="K2" s="70"/>
      <c r="L2" s="70"/>
      <c r="M2" s="70"/>
      <c r="N2" s="70"/>
      <c r="O2" s="70"/>
    </row>
    <row r="3" spans="2:16" ht="18.75" customHeight="1" thickBot="1" x14ac:dyDescent="0.35">
      <c r="B3" s="95" t="s">
        <v>71</v>
      </c>
      <c r="C3" s="95"/>
      <c r="D3" s="95"/>
      <c r="E3" s="95"/>
      <c r="F3" s="95"/>
      <c r="G3" s="95"/>
      <c r="H3" s="95"/>
      <c r="I3" s="95"/>
      <c r="J3" s="95"/>
      <c r="K3" s="95"/>
      <c r="L3" s="95"/>
      <c r="M3" s="95"/>
      <c r="N3" s="95"/>
      <c r="O3" s="95"/>
    </row>
    <row r="4" spans="2:16" ht="46.15" customHeight="1" x14ac:dyDescent="0.25">
      <c r="B4" s="6" t="s">
        <v>21</v>
      </c>
      <c r="C4" s="96" t="s">
        <v>139</v>
      </c>
      <c r="D4" s="96"/>
      <c r="E4" s="96"/>
      <c r="F4" s="96"/>
      <c r="G4" s="96"/>
      <c r="H4" s="96"/>
      <c r="I4" s="96"/>
      <c r="J4" s="96"/>
      <c r="K4" s="96"/>
      <c r="L4" s="96"/>
      <c r="M4" s="96"/>
      <c r="N4" s="96"/>
      <c r="O4" s="97"/>
    </row>
    <row r="5" spans="2:16" ht="45" customHeight="1" x14ac:dyDescent="0.25">
      <c r="B5" s="4" t="s">
        <v>20</v>
      </c>
      <c r="C5" s="98" t="s">
        <v>48</v>
      </c>
      <c r="D5" s="98"/>
      <c r="E5" s="98"/>
      <c r="F5" s="98"/>
      <c r="G5" s="98"/>
      <c r="H5" s="98"/>
      <c r="I5" s="98"/>
      <c r="J5" s="98"/>
      <c r="K5" s="98"/>
      <c r="L5" s="98"/>
      <c r="M5" s="98"/>
      <c r="N5" s="98"/>
      <c r="O5" s="99"/>
    </row>
    <row r="6" spans="2:16" ht="48" customHeight="1" x14ac:dyDescent="0.25">
      <c r="B6" s="4" t="s">
        <v>19</v>
      </c>
      <c r="C6" s="92" t="s">
        <v>141</v>
      </c>
      <c r="D6" s="92"/>
      <c r="E6" s="92"/>
      <c r="F6" s="92"/>
      <c r="G6" s="92"/>
      <c r="H6" s="92"/>
      <c r="I6" s="92"/>
      <c r="J6" s="92"/>
      <c r="K6" s="92"/>
      <c r="L6" s="92"/>
      <c r="M6" s="92"/>
      <c r="N6" s="92"/>
      <c r="O6" s="93"/>
    </row>
    <row r="7" spans="2:16" ht="51" customHeight="1" x14ac:dyDescent="0.25">
      <c r="B7" s="4" t="s">
        <v>18</v>
      </c>
      <c r="C7" s="92" t="s">
        <v>140</v>
      </c>
      <c r="D7" s="92"/>
      <c r="E7" s="92"/>
      <c r="F7" s="92"/>
      <c r="G7" s="94" t="s">
        <v>15</v>
      </c>
      <c r="H7" s="94"/>
      <c r="I7" s="94"/>
      <c r="J7" s="94"/>
      <c r="K7" s="94"/>
      <c r="L7" s="92" t="s">
        <v>137</v>
      </c>
      <c r="M7" s="92"/>
      <c r="N7" s="92"/>
      <c r="O7" s="93"/>
    </row>
    <row r="8" spans="2:16" ht="41.45" customHeight="1" x14ac:dyDescent="0.25">
      <c r="B8" s="4" t="s">
        <v>17</v>
      </c>
      <c r="C8" s="92" t="s">
        <v>48</v>
      </c>
      <c r="D8" s="92"/>
      <c r="E8" s="92"/>
      <c r="F8" s="92"/>
      <c r="G8" s="92"/>
      <c r="H8" s="92"/>
      <c r="I8" s="92"/>
      <c r="J8" s="92"/>
      <c r="K8" s="92"/>
      <c r="L8" s="92"/>
      <c r="M8" s="92"/>
      <c r="N8" s="92"/>
      <c r="O8" s="93"/>
    </row>
    <row r="9" spans="2:16" ht="57" customHeight="1" x14ac:dyDescent="0.25">
      <c r="B9" s="4" t="s">
        <v>16</v>
      </c>
      <c r="C9" s="92" t="s">
        <v>54</v>
      </c>
      <c r="D9" s="92"/>
      <c r="E9" s="92"/>
      <c r="F9" s="92"/>
      <c r="G9" s="94" t="s">
        <v>15</v>
      </c>
      <c r="H9" s="94"/>
      <c r="I9" s="94"/>
      <c r="J9" s="94"/>
      <c r="K9" s="94"/>
      <c r="L9" s="92" t="s">
        <v>160</v>
      </c>
      <c r="M9" s="92"/>
      <c r="N9" s="92"/>
      <c r="O9" s="93"/>
    </row>
    <row r="10" spans="2:16" ht="41.45" customHeight="1" x14ac:dyDescent="0.25">
      <c r="B10" s="5" t="s">
        <v>14</v>
      </c>
      <c r="C10" s="92" t="s">
        <v>142</v>
      </c>
      <c r="D10" s="92"/>
      <c r="E10" s="92"/>
      <c r="F10" s="92"/>
      <c r="G10" s="92"/>
      <c r="H10" s="92"/>
      <c r="I10" s="92"/>
      <c r="J10" s="92"/>
      <c r="K10" s="92"/>
      <c r="L10" s="92"/>
      <c r="M10" s="92"/>
      <c r="N10" s="92"/>
      <c r="O10" s="93"/>
    </row>
    <row r="11" spans="2:16" ht="42" customHeight="1" x14ac:dyDescent="0.25">
      <c r="B11" s="4" t="s">
        <v>13</v>
      </c>
      <c r="C11" s="103">
        <v>320000</v>
      </c>
      <c r="D11" s="103"/>
      <c r="E11" s="103"/>
      <c r="F11" s="103"/>
      <c r="G11" s="103"/>
      <c r="H11" s="103"/>
      <c r="I11" s="103"/>
      <c r="J11" s="103"/>
      <c r="K11" s="103"/>
      <c r="L11" s="103"/>
      <c r="M11" s="103"/>
      <c r="N11" s="103"/>
      <c r="O11" s="104"/>
    </row>
    <row r="12" spans="2:16" ht="45" customHeight="1" x14ac:dyDescent="0.25">
      <c r="B12" s="4" t="s">
        <v>12</v>
      </c>
      <c r="C12" s="92" t="s">
        <v>138</v>
      </c>
      <c r="D12" s="92"/>
      <c r="E12" s="92"/>
      <c r="F12" s="92"/>
      <c r="G12" s="92"/>
      <c r="H12" s="92"/>
      <c r="I12" s="92"/>
      <c r="J12" s="92"/>
      <c r="K12" s="92"/>
      <c r="L12" s="92"/>
      <c r="M12" s="92"/>
      <c r="N12" s="92"/>
      <c r="O12" s="93"/>
    </row>
    <row r="13" spans="2:16" ht="46.15" customHeight="1" thickBot="1" x14ac:dyDescent="0.3">
      <c r="B13" s="16" t="s">
        <v>63</v>
      </c>
      <c r="C13" s="17" t="s">
        <v>64</v>
      </c>
      <c r="D13" s="87" t="s">
        <v>65</v>
      </c>
      <c r="E13" s="87"/>
      <c r="F13" s="87"/>
      <c r="G13" s="88" t="s">
        <v>66</v>
      </c>
      <c r="H13" s="88"/>
      <c r="I13" s="88"/>
      <c r="J13" s="87" t="s">
        <v>67</v>
      </c>
      <c r="K13" s="87"/>
      <c r="L13" s="87"/>
      <c r="M13" s="88" t="s">
        <v>68</v>
      </c>
      <c r="N13" s="88"/>
      <c r="O13" s="89"/>
    </row>
    <row r="14" spans="2:16" ht="26.25" customHeight="1" x14ac:dyDescent="0.25"/>
    <row r="15" spans="2:16" ht="38.25" customHeight="1" thickBot="1" x14ac:dyDescent="0.3">
      <c r="B15" s="3" t="s">
        <v>69</v>
      </c>
      <c r="C15" s="2"/>
      <c r="D15" s="2"/>
      <c r="E15" s="2"/>
      <c r="F15" s="2"/>
      <c r="G15" s="2"/>
      <c r="H15" s="2"/>
      <c r="I15" s="2"/>
      <c r="J15" s="2"/>
      <c r="K15" s="1"/>
      <c r="L15" s="1"/>
      <c r="M15" s="1"/>
      <c r="N15" s="1"/>
      <c r="O15" s="1"/>
    </row>
    <row r="16" spans="2:16" ht="27" customHeight="1" x14ac:dyDescent="0.25">
      <c r="B16" s="81" t="s">
        <v>70</v>
      </c>
      <c r="C16" s="82"/>
      <c r="D16" s="14" t="s">
        <v>11</v>
      </c>
      <c r="E16" s="14" t="s">
        <v>10</v>
      </c>
      <c r="F16" s="14" t="s">
        <v>9</v>
      </c>
      <c r="G16" s="14" t="s">
        <v>8</v>
      </c>
      <c r="H16" s="14" t="s">
        <v>7</v>
      </c>
      <c r="I16" s="14" t="s">
        <v>6</v>
      </c>
      <c r="J16" s="14" t="s">
        <v>5</v>
      </c>
      <c r="K16" s="14" t="s">
        <v>4</v>
      </c>
      <c r="L16" s="14" t="s">
        <v>3</v>
      </c>
      <c r="M16" s="14" t="s">
        <v>2</v>
      </c>
      <c r="N16" s="14" t="s">
        <v>1</v>
      </c>
      <c r="O16" s="15" t="s">
        <v>0</v>
      </c>
      <c r="P16" s="15" t="s">
        <v>187</v>
      </c>
    </row>
    <row r="17" spans="2:16" ht="38.25" customHeight="1" x14ac:dyDescent="0.25">
      <c r="B17" s="85" t="s">
        <v>140</v>
      </c>
      <c r="C17" s="86"/>
      <c r="D17" s="31">
        <v>0</v>
      </c>
      <c r="E17" s="31">
        <v>0</v>
      </c>
      <c r="F17" s="31">
        <v>0</v>
      </c>
      <c r="G17" s="31">
        <v>1</v>
      </c>
      <c r="H17" s="31">
        <v>0</v>
      </c>
      <c r="I17" s="31">
        <v>0</v>
      </c>
      <c r="J17" s="31">
        <v>0</v>
      </c>
      <c r="K17" s="31">
        <v>1</v>
      </c>
      <c r="L17" s="31">
        <v>0</v>
      </c>
      <c r="M17" s="31">
        <v>0</v>
      </c>
      <c r="N17" s="31">
        <v>1</v>
      </c>
      <c r="O17" s="32">
        <v>0</v>
      </c>
      <c r="P17" s="32">
        <f>SUM(D17:O17)</f>
        <v>3</v>
      </c>
    </row>
    <row r="18" spans="2:16" ht="38.25" customHeight="1" thickBot="1" x14ac:dyDescent="0.3">
      <c r="B18" s="79" t="s">
        <v>54</v>
      </c>
      <c r="C18" s="80"/>
      <c r="D18" s="27">
        <v>0</v>
      </c>
      <c r="E18" s="27">
        <v>0</v>
      </c>
      <c r="F18" s="27">
        <v>1</v>
      </c>
      <c r="G18" s="27">
        <v>0</v>
      </c>
      <c r="H18" s="27">
        <v>0</v>
      </c>
      <c r="I18" s="27">
        <v>0</v>
      </c>
      <c r="J18" s="27">
        <v>1</v>
      </c>
      <c r="K18" s="27">
        <v>0</v>
      </c>
      <c r="L18" s="27">
        <v>0</v>
      </c>
      <c r="M18" s="27">
        <v>1</v>
      </c>
      <c r="N18" s="27">
        <v>0</v>
      </c>
      <c r="O18" s="28">
        <v>0</v>
      </c>
      <c r="P18" s="28">
        <f>SUM(D18:O18)</f>
        <v>3</v>
      </c>
    </row>
    <row r="21" spans="2:16" ht="30" customHeight="1" thickBot="1" x14ac:dyDescent="0.3">
      <c r="B21" s="3" t="s">
        <v>173</v>
      </c>
      <c r="C21" s="2"/>
      <c r="D21" s="2"/>
      <c r="E21" s="2"/>
      <c r="F21" s="2"/>
      <c r="G21" s="2"/>
      <c r="H21" s="2"/>
      <c r="I21" s="2"/>
      <c r="J21" s="2"/>
      <c r="K21" s="1"/>
      <c r="L21" s="1"/>
      <c r="M21" s="1"/>
      <c r="N21" s="1"/>
      <c r="O21" s="1"/>
    </row>
    <row r="22" spans="2:16" ht="30" customHeight="1" x14ac:dyDescent="0.25">
      <c r="B22" s="81" t="s">
        <v>70</v>
      </c>
      <c r="C22" s="82"/>
      <c r="D22" s="14" t="s">
        <v>11</v>
      </c>
      <c r="E22" s="14" t="s">
        <v>10</v>
      </c>
      <c r="F22" s="14" t="s">
        <v>9</v>
      </c>
      <c r="G22" s="14" t="s">
        <v>8</v>
      </c>
      <c r="H22" s="14" t="s">
        <v>7</v>
      </c>
      <c r="I22" s="14" t="s">
        <v>6</v>
      </c>
      <c r="J22" s="14" t="s">
        <v>5</v>
      </c>
      <c r="K22" s="14" t="s">
        <v>4</v>
      </c>
      <c r="L22" s="14" t="s">
        <v>3</v>
      </c>
      <c r="M22" s="14" t="s">
        <v>2</v>
      </c>
      <c r="N22" s="14" t="s">
        <v>1</v>
      </c>
      <c r="O22" s="15" t="s">
        <v>0</v>
      </c>
      <c r="P22" s="15" t="s">
        <v>188</v>
      </c>
    </row>
    <row r="23" spans="2:16" ht="34.15" customHeight="1" x14ac:dyDescent="0.25">
      <c r="B23" s="85" t="s">
        <v>140</v>
      </c>
      <c r="C23" s="86"/>
      <c r="D23" s="31">
        <v>0</v>
      </c>
      <c r="E23" s="31">
        <v>0</v>
      </c>
      <c r="F23" s="31">
        <v>0</v>
      </c>
      <c r="G23" s="31">
        <v>0</v>
      </c>
      <c r="H23" s="31">
        <v>0</v>
      </c>
      <c r="I23" s="31">
        <v>0</v>
      </c>
      <c r="J23" s="31">
        <v>0</v>
      </c>
      <c r="K23" s="31">
        <v>0</v>
      </c>
      <c r="L23" s="31">
        <v>0</v>
      </c>
      <c r="M23" s="31">
        <v>0</v>
      </c>
      <c r="N23" s="31">
        <v>0</v>
      </c>
      <c r="O23" s="32">
        <v>0</v>
      </c>
      <c r="P23" s="32">
        <f>SUM(D23:O23)</f>
        <v>0</v>
      </c>
    </row>
    <row r="24" spans="2:16" ht="34.15" customHeight="1" thickBot="1" x14ac:dyDescent="0.3">
      <c r="B24" s="79" t="s">
        <v>54</v>
      </c>
      <c r="C24" s="80"/>
      <c r="D24" s="27">
        <v>0</v>
      </c>
      <c r="E24" s="27">
        <v>0</v>
      </c>
      <c r="F24" s="27">
        <v>1</v>
      </c>
      <c r="G24" s="27">
        <v>0</v>
      </c>
      <c r="H24" s="27">
        <v>1</v>
      </c>
      <c r="I24" s="27">
        <v>0</v>
      </c>
      <c r="J24" s="27">
        <v>0</v>
      </c>
      <c r="K24" s="27">
        <v>0</v>
      </c>
      <c r="L24" s="27">
        <v>0</v>
      </c>
      <c r="M24" s="27">
        <v>0</v>
      </c>
      <c r="N24" s="27">
        <v>0</v>
      </c>
      <c r="O24" s="28">
        <v>0</v>
      </c>
      <c r="P24" s="28">
        <f>SUM(D24:O24)</f>
        <v>2</v>
      </c>
    </row>
    <row r="27" spans="2:16" ht="26.45" customHeight="1" thickBot="1" x14ac:dyDescent="0.3">
      <c r="B27" s="3" t="s">
        <v>175</v>
      </c>
      <c r="C27" s="2"/>
      <c r="D27" s="2"/>
      <c r="E27" s="2"/>
      <c r="F27" s="2"/>
      <c r="G27" s="2"/>
    </row>
    <row r="28" spans="2:16" ht="26.45" customHeight="1" x14ac:dyDescent="0.25">
      <c r="B28" s="81" t="s">
        <v>70</v>
      </c>
      <c r="C28" s="82"/>
      <c r="D28" s="14" t="s">
        <v>176</v>
      </c>
      <c r="E28" s="14" t="s">
        <v>177</v>
      </c>
      <c r="F28" s="14" t="s">
        <v>178</v>
      </c>
      <c r="G28" s="15" t="s">
        <v>179</v>
      </c>
    </row>
    <row r="29" spans="2:16" ht="29.45" customHeight="1" x14ac:dyDescent="0.25">
      <c r="B29" s="85" t="s">
        <v>140</v>
      </c>
      <c r="C29" s="86"/>
      <c r="D29" s="44">
        <f>(D23+E23+F23)/(D17+E17+F17+G17+H17+I17+J17+K17+L17+M17+N17+O17)</f>
        <v>0</v>
      </c>
      <c r="E29" s="44">
        <f>(E23+F23+G23+D23+H23+I23)/(E17+F17+G17+H17+I17+J17+K17+L17+M17+N17+O17+D17)</f>
        <v>0</v>
      </c>
      <c r="F29" s="44">
        <v>0</v>
      </c>
      <c r="G29" s="57">
        <v>0</v>
      </c>
    </row>
    <row r="30" spans="2:16" ht="33.6" customHeight="1" thickBot="1" x14ac:dyDescent="0.3">
      <c r="B30" s="79" t="s">
        <v>54</v>
      </c>
      <c r="C30" s="80"/>
      <c r="D30" s="45">
        <f>(D24+E24+F24)/(D18+E18+F18+G18+H18+I18+J18+K18+L18+M18+N18+O18)</f>
        <v>0.33333333333333331</v>
      </c>
      <c r="E30" s="59">
        <f>(E24+F24+G24+D24+H24+I24)/(E18+F18+G18+H18+I18+J18+K18+L18+M18+N18+O18+D18)</f>
        <v>0.66666666666666663</v>
      </c>
      <c r="F30" s="45">
        <v>0.66700000000000004</v>
      </c>
      <c r="G30" s="58">
        <v>0.66700000000000004</v>
      </c>
    </row>
  </sheetData>
  <mergeCells count="29">
    <mergeCell ref="B16:C16"/>
    <mergeCell ref="B22:C22"/>
    <mergeCell ref="B23:C23"/>
    <mergeCell ref="B24:C24"/>
    <mergeCell ref="C8:O8"/>
    <mergeCell ref="C9:F9"/>
    <mergeCell ref="G9:K9"/>
    <mergeCell ref="L9:O9"/>
    <mergeCell ref="C12:O12"/>
    <mergeCell ref="D13:F13"/>
    <mergeCell ref="G13:I13"/>
    <mergeCell ref="J13:L13"/>
    <mergeCell ref="M13:O13"/>
    <mergeCell ref="B1:O1"/>
    <mergeCell ref="B2:O2"/>
    <mergeCell ref="B3:O3"/>
    <mergeCell ref="C4:O4"/>
    <mergeCell ref="C5:O5"/>
    <mergeCell ref="C6:O6"/>
    <mergeCell ref="C7:F7"/>
    <mergeCell ref="G7:K7"/>
    <mergeCell ref="C10:O10"/>
    <mergeCell ref="C11:O11"/>
    <mergeCell ref="L7:O7"/>
    <mergeCell ref="B28:C28"/>
    <mergeCell ref="B29:C29"/>
    <mergeCell ref="B30:C30"/>
    <mergeCell ref="B17:C17"/>
    <mergeCell ref="B18:C18"/>
  </mergeCells>
  <pageMargins left="0.70866141732283472" right="0.47244094488188981" top="0.59055118110236227" bottom="0.59055118110236227" header="0.31496062992125984" footer="0.31496062992125984"/>
  <pageSetup scale="6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PROYECTOS</vt:lpstr>
      <vt:lpstr>Adopción esp</vt:lpstr>
      <vt:lpstr>emprendurismo indus</vt:lpstr>
      <vt:lpstr>empredurismo soc</vt:lpstr>
      <vt:lpstr>comerc ext</vt:lpstr>
      <vt:lpstr>incubadora</vt:lpstr>
      <vt:lpstr>cadenas</vt:lpstr>
      <vt:lpstr>Turismo</vt:lpstr>
      <vt:lpstr>rel. inter</vt:lpstr>
      <vt:lpstr>emprende</vt:lpstr>
      <vt:lpstr>React. merc</vt:lpstr>
      <vt:lpstr>eventos emprende</vt:lpstr>
      <vt:lpstr>PyL</vt:lpstr>
      <vt:lpstr>Certificacion ISO</vt:lpstr>
      <vt:lpstr>PROYECTOS!Títulos_a_imprimir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GDL</dc:creator>
  <cp:lastModifiedBy>Cano Maldonado Jair Benjamin</cp:lastModifiedBy>
  <cp:lastPrinted>2016-02-17T17:34:05Z</cp:lastPrinted>
  <dcterms:created xsi:type="dcterms:W3CDTF">2015-01-09T16:19:10Z</dcterms:created>
  <dcterms:modified xsi:type="dcterms:W3CDTF">2016-02-17T17:37:00Z</dcterms:modified>
</cp:coreProperties>
</file>