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bmiranda\Documents\2023\ADMON MTRA ANA MARIA\TRANSPARENCIA\COVID\"/>
    </mc:Choice>
  </mc:AlternateContent>
  <xr:revisionPtr revIDLastSave="0" documentId="8_{C1456540-02E3-4A5C-974E-88478B1FA973}" xr6:coauthVersionLast="47" xr6:coauthVersionMax="47" xr10:uidLastSave="{00000000-0000-0000-0000-000000000000}"/>
  <bookViews>
    <workbookView xWindow="-120" yWindow="-120" windowWidth="21840" windowHeight="13140" activeTab="1" xr2:uid="{00000000-000D-0000-FFFF-FFFF00000000}"/>
  </bookViews>
  <sheets>
    <sheet name="2022" sheetId="4" r:id="rId1"/>
    <sheet name="2023" sheetId="2" r:id="rId2"/>
  </sheets>
  <definedNames>
    <definedName name="_xlnm._FilterDatabase" localSheetId="0" hidden="1">'2022'!$B$2:$J$162</definedName>
    <definedName name="_xlnm._FilterDatabase" localSheetId="1" hidden="1">'2023'!$B$2:$I$2</definedName>
  </definedNames>
  <calcPr calcId="181029"/>
</workbook>
</file>

<file path=xl/calcChain.xml><?xml version="1.0" encoding="utf-8"?>
<calcChain xmlns="http://schemas.openxmlformats.org/spreadsheetml/2006/main">
  <c r="I499" i="2" l="1"/>
  <c r="H458" i="2"/>
  <c r="I458" i="2" s="1"/>
  <c r="H459" i="2"/>
  <c r="I459" i="2" s="1"/>
  <c r="H460" i="2"/>
  <c r="I460" i="2" s="1"/>
  <c r="H461" i="2"/>
  <c r="I461" i="2" s="1"/>
  <c r="H462" i="2"/>
  <c r="I462" i="2" s="1"/>
  <c r="H463" i="2"/>
  <c r="I463" i="2" s="1"/>
  <c r="H464" i="2"/>
  <c r="I464" i="2" s="1"/>
  <c r="H465" i="2"/>
  <c r="I465" i="2" s="1"/>
  <c r="H466" i="2"/>
  <c r="I466" i="2" s="1"/>
  <c r="H467" i="2"/>
  <c r="I467" i="2" s="1"/>
  <c r="H468" i="2"/>
  <c r="I468" i="2" s="1"/>
  <c r="H469" i="2"/>
  <c r="I469" i="2" s="1"/>
  <c r="H470" i="2"/>
  <c r="I470" i="2" s="1"/>
  <c r="H471" i="2"/>
  <c r="I471" i="2" s="1"/>
  <c r="H472" i="2"/>
  <c r="I472" i="2" s="1"/>
  <c r="H473" i="2"/>
  <c r="I473" i="2" s="1"/>
  <c r="H474" i="2"/>
  <c r="I474" i="2" s="1"/>
  <c r="H475" i="2"/>
  <c r="I475" i="2" s="1"/>
  <c r="H476" i="2"/>
  <c r="I476" i="2" s="1"/>
  <c r="H477" i="2"/>
  <c r="I477" i="2" s="1"/>
  <c r="H478" i="2"/>
  <c r="I478" i="2" s="1"/>
  <c r="H479" i="2"/>
  <c r="I479" i="2" s="1"/>
  <c r="H480" i="2"/>
  <c r="I480" i="2" s="1"/>
  <c r="H481" i="2"/>
  <c r="I481" i="2" s="1"/>
  <c r="H482" i="2"/>
  <c r="I482" i="2" s="1"/>
  <c r="H483" i="2"/>
  <c r="I483" i="2" s="1"/>
  <c r="H484" i="2"/>
  <c r="I484" i="2" s="1"/>
  <c r="H485" i="2"/>
  <c r="I485" i="2" s="1"/>
  <c r="H428" i="2"/>
  <c r="I428" i="2" s="1"/>
  <c r="H429" i="2"/>
  <c r="I429" i="2" s="1"/>
  <c r="H430" i="2"/>
  <c r="I430" i="2" s="1"/>
  <c r="H431" i="2"/>
  <c r="I431" i="2" s="1"/>
  <c r="H432" i="2"/>
  <c r="I432" i="2" s="1"/>
  <c r="H433" i="2"/>
  <c r="I433" i="2" s="1"/>
  <c r="H434" i="2"/>
  <c r="I434" i="2" s="1"/>
  <c r="H435" i="2"/>
  <c r="I435" i="2" s="1"/>
  <c r="H436" i="2"/>
  <c r="I436" i="2" s="1"/>
  <c r="H437" i="2"/>
  <c r="I437" i="2" s="1"/>
  <c r="H438" i="2"/>
  <c r="I438" i="2" s="1"/>
  <c r="H439" i="2"/>
  <c r="I439" i="2" s="1"/>
  <c r="H440" i="2"/>
  <c r="I440" i="2" s="1"/>
  <c r="H441" i="2"/>
  <c r="I441" i="2" s="1"/>
  <c r="H442" i="2"/>
  <c r="I442" i="2" s="1"/>
  <c r="H443" i="2"/>
  <c r="I443" i="2" s="1"/>
  <c r="H444" i="2"/>
  <c r="I444" i="2" s="1"/>
  <c r="H445" i="2"/>
  <c r="I445" i="2" s="1"/>
  <c r="H446" i="2"/>
  <c r="I446" i="2" s="1"/>
  <c r="H447" i="2"/>
  <c r="I447" i="2" s="1"/>
  <c r="H448" i="2"/>
  <c r="I448" i="2" s="1"/>
  <c r="H449" i="2"/>
  <c r="I449" i="2" s="1"/>
  <c r="H450" i="2"/>
  <c r="I450" i="2"/>
  <c r="H451" i="2"/>
  <c r="I451" i="2" s="1"/>
  <c r="H452" i="2"/>
  <c r="I452" i="2" s="1"/>
  <c r="H453" i="2"/>
  <c r="I453" i="2" s="1"/>
  <c r="H454" i="2"/>
  <c r="I454" i="2" s="1"/>
  <c r="H455" i="2"/>
  <c r="I455" i="2" s="1"/>
  <c r="H456" i="2"/>
  <c r="I456" i="2" s="1"/>
  <c r="H457" i="2"/>
  <c r="I457" i="2" s="1"/>
  <c r="H486" i="2"/>
  <c r="I486" i="2" s="1"/>
  <c r="H487" i="2"/>
  <c r="I487" i="2" s="1"/>
  <c r="H488" i="2"/>
  <c r="I488" i="2" s="1"/>
  <c r="H489" i="2"/>
  <c r="I489" i="2" s="1"/>
  <c r="H490" i="2"/>
  <c r="I490" i="2" s="1"/>
  <c r="H491" i="2"/>
  <c r="I491" i="2" s="1"/>
  <c r="H492" i="2"/>
  <c r="I492" i="2" s="1"/>
  <c r="H493" i="2"/>
  <c r="I493" i="2" s="1"/>
  <c r="H494" i="2"/>
  <c r="I494" i="2" s="1"/>
  <c r="H495" i="2"/>
  <c r="I495" i="2" s="1"/>
  <c r="H496" i="2"/>
  <c r="I496" i="2" s="1"/>
  <c r="H497" i="2"/>
  <c r="I497" i="2" s="1"/>
  <c r="H498" i="2"/>
  <c r="I498" i="2" s="1"/>
  <c r="H427" i="2"/>
  <c r="I427" i="2" s="1"/>
  <c r="H424" i="2"/>
  <c r="I424" i="2" s="1"/>
  <c r="H425" i="2"/>
  <c r="I425" i="2" s="1"/>
  <c r="H426" i="2"/>
  <c r="I426" i="2" s="1"/>
  <c r="H405" i="2"/>
  <c r="I405" i="2" s="1"/>
  <c r="H406" i="2"/>
  <c r="I406" i="2" s="1"/>
  <c r="H407" i="2"/>
  <c r="I407" i="2" s="1"/>
  <c r="H408" i="2"/>
  <c r="I408" i="2" s="1"/>
  <c r="H409" i="2"/>
  <c r="I409" i="2" s="1"/>
  <c r="H410" i="2"/>
  <c r="I410" i="2" s="1"/>
  <c r="H411" i="2"/>
  <c r="I411" i="2" s="1"/>
  <c r="H412" i="2"/>
  <c r="I412" i="2" s="1"/>
  <c r="H413" i="2"/>
  <c r="I413" i="2" s="1"/>
  <c r="H414" i="2"/>
  <c r="I414" i="2" s="1"/>
  <c r="H415" i="2"/>
  <c r="I415" i="2" s="1"/>
  <c r="H416" i="2"/>
  <c r="I416" i="2" s="1"/>
  <c r="H417" i="2"/>
  <c r="I417" i="2" s="1"/>
  <c r="H418" i="2"/>
  <c r="I418" i="2" s="1"/>
  <c r="H419" i="2"/>
  <c r="I419" i="2" s="1"/>
  <c r="H420" i="2"/>
  <c r="I420" i="2" s="1"/>
  <c r="H421" i="2"/>
  <c r="I421" i="2" s="1"/>
  <c r="H422" i="2"/>
  <c r="I422" i="2" s="1"/>
  <c r="H423" i="2"/>
  <c r="I423" i="2" s="1"/>
  <c r="H404" i="2"/>
  <c r="I404" i="2" s="1"/>
  <c r="H394" i="2"/>
  <c r="I394" i="2" s="1"/>
  <c r="H395" i="2"/>
  <c r="I395" i="2" s="1"/>
  <c r="H396" i="2"/>
  <c r="I396" i="2" s="1"/>
  <c r="H397" i="2"/>
  <c r="I397" i="2" s="1"/>
  <c r="H398" i="2"/>
  <c r="I398" i="2" s="1"/>
  <c r="H399" i="2"/>
  <c r="I399" i="2" s="1"/>
  <c r="H400" i="2"/>
  <c r="I400" i="2" s="1"/>
  <c r="H401" i="2"/>
  <c r="I401" i="2" s="1"/>
  <c r="H383" i="2"/>
  <c r="I383" i="2" s="1"/>
  <c r="H384" i="2"/>
  <c r="I384" i="2" s="1"/>
  <c r="H385" i="2"/>
  <c r="I385" i="2" s="1"/>
  <c r="H386" i="2"/>
  <c r="I386" i="2" s="1"/>
  <c r="H387" i="2"/>
  <c r="I387" i="2" s="1"/>
  <c r="H388" i="2"/>
  <c r="I388" i="2" s="1"/>
  <c r="H393" i="2"/>
  <c r="I393" i="2" s="1"/>
  <c r="H402" i="2"/>
  <c r="I402" i="2" s="1"/>
  <c r="H389" i="2"/>
  <c r="I389" i="2" s="1"/>
  <c r="H390" i="2"/>
  <c r="I390" i="2" s="1"/>
  <c r="H391" i="2"/>
  <c r="I391" i="2" s="1"/>
  <c r="H392" i="2"/>
  <c r="I392" i="2" s="1"/>
  <c r="H362" i="2"/>
  <c r="I362" i="2" s="1"/>
  <c r="H363" i="2"/>
  <c r="I363" i="2" s="1"/>
  <c r="H364" i="2"/>
  <c r="I364" i="2" s="1"/>
  <c r="H365" i="2"/>
  <c r="I365" i="2" s="1"/>
  <c r="H366" i="2"/>
  <c r="I366" i="2" s="1"/>
  <c r="H367" i="2"/>
  <c r="I367" i="2" s="1"/>
  <c r="H368" i="2"/>
  <c r="I368" i="2" s="1"/>
  <c r="H369" i="2"/>
  <c r="I369" i="2" s="1"/>
  <c r="H370" i="2"/>
  <c r="I370" i="2" s="1"/>
  <c r="H371" i="2"/>
  <c r="I371" i="2" s="1"/>
  <c r="H372" i="2"/>
  <c r="I372" i="2" s="1"/>
  <c r="H373" i="2"/>
  <c r="I373" i="2" s="1"/>
  <c r="H374" i="2"/>
  <c r="I374" i="2" s="1"/>
  <c r="H375" i="2"/>
  <c r="I375" i="2" s="1"/>
  <c r="H376" i="2"/>
  <c r="I376" i="2" s="1"/>
  <c r="H377" i="2"/>
  <c r="I377" i="2" s="1"/>
  <c r="H378" i="2"/>
  <c r="I378" i="2" s="1"/>
  <c r="H379" i="2"/>
  <c r="I379" i="2" s="1"/>
  <c r="H380" i="2"/>
  <c r="I380" i="2" s="1"/>
  <c r="H381" i="2"/>
  <c r="I381" i="2" s="1"/>
  <c r="H382" i="2"/>
  <c r="I382" i="2" s="1"/>
  <c r="H361" i="2"/>
  <c r="I361" i="2" s="1"/>
  <c r="H331" i="2"/>
  <c r="I331" i="2" s="1"/>
  <c r="H332" i="2"/>
  <c r="I332" i="2" s="1"/>
  <c r="H333" i="2"/>
  <c r="I333" i="2" s="1"/>
  <c r="H334" i="2"/>
  <c r="I334" i="2" s="1"/>
  <c r="H335" i="2"/>
  <c r="I335" i="2" s="1"/>
  <c r="H336" i="2"/>
  <c r="I336" i="2" s="1"/>
  <c r="H337" i="2"/>
  <c r="I337" i="2" s="1"/>
  <c r="H338" i="2"/>
  <c r="I338" i="2" s="1"/>
  <c r="H339" i="2"/>
  <c r="I339" i="2" s="1"/>
  <c r="H340" i="2"/>
  <c r="I340" i="2" s="1"/>
  <c r="H341" i="2"/>
  <c r="I341" i="2" s="1"/>
  <c r="H342" i="2"/>
  <c r="I342" i="2" s="1"/>
  <c r="H343" i="2"/>
  <c r="I343" i="2" s="1"/>
  <c r="H344" i="2"/>
  <c r="I344" i="2" s="1"/>
  <c r="H345" i="2"/>
  <c r="I345" i="2" s="1"/>
  <c r="H346" i="2"/>
  <c r="I346" i="2" s="1"/>
  <c r="H347" i="2"/>
  <c r="I347" i="2" s="1"/>
  <c r="H348" i="2"/>
  <c r="I348" i="2" s="1"/>
  <c r="H349" i="2"/>
  <c r="I349" i="2" s="1"/>
  <c r="H350" i="2"/>
  <c r="I350" i="2" s="1"/>
  <c r="H351" i="2"/>
  <c r="I351" i="2" s="1"/>
  <c r="H352" i="2"/>
  <c r="I352" i="2" s="1"/>
  <c r="H353" i="2"/>
  <c r="I353" i="2" s="1"/>
  <c r="H354" i="2"/>
  <c r="I354" i="2" s="1"/>
  <c r="H355" i="2"/>
  <c r="I355" i="2" s="1"/>
  <c r="H356" i="2"/>
  <c r="I356" i="2" s="1"/>
  <c r="H357" i="2"/>
  <c r="I357" i="2" s="1"/>
  <c r="H358" i="2"/>
  <c r="I358" i="2" s="1"/>
  <c r="H359" i="2"/>
  <c r="I359" i="2" s="1"/>
  <c r="H360" i="2"/>
  <c r="I360" i="2" s="1"/>
  <c r="H330" i="2"/>
  <c r="I330" i="2" s="1"/>
  <c r="H325" i="2"/>
  <c r="I325" i="2" s="1"/>
  <c r="H328" i="2"/>
  <c r="I328" i="2" s="1"/>
  <c r="H317" i="2"/>
  <c r="I317" i="2" s="1"/>
  <c r="H318" i="2"/>
  <c r="I318" i="2" s="1"/>
  <c r="H319" i="2"/>
  <c r="I319" i="2" s="1"/>
  <c r="H320" i="2"/>
  <c r="I320" i="2" s="1"/>
  <c r="H321" i="2"/>
  <c r="I321" i="2" s="1"/>
  <c r="H322" i="2"/>
  <c r="I322" i="2" s="1"/>
  <c r="H323" i="2"/>
  <c r="I323" i="2" s="1"/>
  <c r="H324" i="2"/>
  <c r="I324" i="2" s="1"/>
  <c r="H326" i="2"/>
  <c r="I326" i="2" s="1"/>
  <c r="H327" i="2"/>
  <c r="I327" i="2" s="1"/>
  <c r="H316" i="2"/>
  <c r="I316" i="2" s="1"/>
  <c r="H298" i="2"/>
  <c r="I298" i="2" s="1"/>
  <c r="H299" i="2"/>
  <c r="I299" i="2" s="1"/>
  <c r="H300" i="2"/>
  <c r="I300" i="2" s="1"/>
  <c r="H301" i="2"/>
  <c r="I301" i="2" s="1"/>
  <c r="H302" i="2"/>
  <c r="I302" i="2" s="1"/>
  <c r="H303" i="2"/>
  <c r="I303" i="2" s="1"/>
  <c r="H304" i="2"/>
  <c r="I304" i="2" s="1"/>
  <c r="H305" i="2"/>
  <c r="I305" i="2" s="1"/>
  <c r="H306" i="2"/>
  <c r="I306" i="2" s="1"/>
  <c r="H307" i="2"/>
  <c r="I307" i="2" s="1"/>
  <c r="H308" i="2"/>
  <c r="I308" i="2" s="1"/>
  <c r="H309" i="2"/>
  <c r="I309" i="2" s="1"/>
  <c r="H310" i="2"/>
  <c r="I310" i="2" s="1"/>
  <c r="H311" i="2"/>
  <c r="I311" i="2" s="1"/>
  <c r="H312" i="2"/>
  <c r="I312" i="2" s="1"/>
  <c r="H313" i="2"/>
  <c r="I313" i="2" s="1"/>
  <c r="H314" i="2"/>
  <c r="I314" i="2" s="1"/>
  <c r="H315" i="2"/>
  <c r="I315" i="2" s="1"/>
  <c r="H285" i="2"/>
  <c r="I285" i="2" s="1"/>
  <c r="H286" i="2"/>
  <c r="I286" i="2" s="1"/>
  <c r="H287" i="2"/>
  <c r="I287" i="2" s="1"/>
  <c r="H288" i="2"/>
  <c r="I288" i="2" s="1"/>
  <c r="H289" i="2"/>
  <c r="I289" i="2" s="1"/>
  <c r="H290" i="2"/>
  <c r="I290" i="2" s="1"/>
  <c r="H291" i="2"/>
  <c r="I291" i="2" s="1"/>
  <c r="H292" i="2"/>
  <c r="I292" i="2" s="1"/>
  <c r="H293" i="2"/>
  <c r="I293" i="2" s="1"/>
  <c r="H294" i="2"/>
  <c r="I294" i="2" s="1"/>
  <c r="H295" i="2"/>
  <c r="I295" i="2" s="1"/>
  <c r="H296" i="2"/>
  <c r="I296" i="2" s="1"/>
  <c r="H297" i="2"/>
  <c r="I297" i="2" s="1"/>
  <c r="H284" i="2"/>
  <c r="I284" i="2" s="1"/>
  <c r="H283" i="2"/>
  <c r="I283" i="2" s="1"/>
  <c r="H274" i="2"/>
  <c r="I274" i="2" s="1"/>
  <c r="H275" i="2"/>
  <c r="I275" i="2" s="1"/>
  <c r="H276" i="2"/>
  <c r="I276" i="2" s="1"/>
  <c r="H277" i="2"/>
  <c r="I277" i="2" s="1"/>
  <c r="H278" i="2"/>
  <c r="I278" i="2" s="1"/>
  <c r="H279" i="2"/>
  <c r="I279" i="2" s="1"/>
  <c r="H280" i="2"/>
  <c r="I280" i="2" s="1"/>
  <c r="H281" i="2"/>
  <c r="I281" i="2" s="1"/>
  <c r="H282" i="2"/>
  <c r="I282" i="2" s="1"/>
  <c r="H273" i="2"/>
  <c r="I273" i="2" s="1"/>
  <c r="I403" i="2" l="1"/>
  <c r="I329" i="2"/>
  <c r="H271" i="2"/>
  <c r="I271" i="2" s="1"/>
  <c r="H270" i="2"/>
  <c r="I270" i="2" s="1"/>
  <c r="H261" i="2"/>
  <c r="I261" i="2" s="1"/>
  <c r="H262" i="2"/>
  <c r="H263" i="2"/>
  <c r="I263" i="2" s="1"/>
  <c r="H264" i="2"/>
  <c r="I264" i="2" s="1"/>
  <c r="H265" i="2"/>
  <c r="I265" i="2" s="1"/>
  <c r="H266" i="2"/>
  <c r="I266" i="2" s="1"/>
  <c r="H267" i="2"/>
  <c r="I267" i="2" s="1"/>
  <c r="H268" i="2"/>
  <c r="I268" i="2" s="1"/>
  <c r="H269" i="2"/>
  <c r="I269" i="2" s="1"/>
  <c r="H260" i="2"/>
  <c r="I260" i="2" s="1"/>
  <c r="H259" i="2"/>
  <c r="I259" i="2" s="1"/>
  <c r="H258" i="2"/>
  <c r="I258" i="2" s="1"/>
  <c r="H257" i="2"/>
  <c r="I257" i="2" s="1"/>
  <c r="H256" i="2"/>
  <c r="I256" i="2" s="1"/>
  <c r="H255" i="2"/>
  <c r="I255" i="2" s="1"/>
  <c r="H250" i="2"/>
  <c r="I250" i="2" s="1"/>
  <c r="H251" i="2"/>
  <c r="I251" i="2" s="1"/>
  <c r="H252" i="2"/>
  <c r="I252" i="2" s="1"/>
  <c r="H253" i="2"/>
  <c r="I253" i="2" s="1"/>
  <c r="H254" i="2"/>
  <c r="I254" i="2" s="1"/>
  <c r="H249" i="2"/>
  <c r="I249" i="2" s="1"/>
  <c r="I262" i="2"/>
  <c r="H236" i="2"/>
  <c r="I236" i="2" s="1"/>
  <c r="H237" i="2"/>
  <c r="I237" i="2" s="1"/>
  <c r="H238" i="2"/>
  <c r="I238" i="2" s="1"/>
  <c r="H239" i="2"/>
  <c r="I239" i="2" s="1"/>
  <c r="H240" i="2"/>
  <c r="I240" i="2" s="1"/>
  <c r="H241" i="2"/>
  <c r="I241" i="2" s="1"/>
  <c r="H242" i="2"/>
  <c r="I242" i="2" s="1"/>
  <c r="H243" i="2"/>
  <c r="I243" i="2" s="1"/>
  <c r="H244" i="2"/>
  <c r="I244" i="2" s="1"/>
  <c r="H245" i="2"/>
  <c r="I245" i="2" s="1"/>
  <c r="H246" i="2"/>
  <c r="I246" i="2" s="1"/>
  <c r="H247" i="2"/>
  <c r="I247" i="2" s="1"/>
  <c r="H248" i="2"/>
  <c r="I248" i="2" s="1"/>
  <c r="H235" i="2"/>
  <c r="I235" i="2" s="1"/>
  <c r="H232" i="2"/>
  <c r="I232" i="2" s="1"/>
  <c r="H233" i="2"/>
  <c r="I233" i="2" s="1"/>
  <c r="H227" i="2"/>
  <c r="I227" i="2" s="1"/>
  <c r="H228" i="2"/>
  <c r="I228" i="2" s="1"/>
  <c r="H229" i="2"/>
  <c r="I229" i="2" s="1"/>
  <c r="H230" i="2"/>
  <c r="I230" i="2" s="1"/>
  <c r="H231" i="2"/>
  <c r="I231" i="2" s="1"/>
  <c r="H223" i="2"/>
  <c r="I223" i="2" s="1"/>
  <c r="H224" i="2"/>
  <c r="I224" i="2" s="1"/>
  <c r="H225" i="2"/>
  <c r="I225" i="2" s="1"/>
  <c r="H226" i="2"/>
  <c r="I226" i="2" s="1"/>
  <c r="H210" i="2"/>
  <c r="I210" i="2" s="1"/>
  <c r="H211" i="2"/>
  <c r="I211" i="2" s="1"/>
  <c r="H212" i="2"/>
  <c r="I212" i="2" s="1"/>
  <c r="H213" i="2"/>
  <c r="I213" i="2" s="1"/>
  <c r="H214" i="2"/>
  <c r="I214" i="2" s="1"/>
  <c r="H215" i="2"/>
  <c r="I215" i="2" s="1"/>
  <c r="H216" i="2"/>
  <c r="I216" i="2" s="1"/>
  <c r="H217" i="2"/>
  <c r="I217" i="2" s="1"/>
  <c r="H218" i="2"/>
  <c r="I218" i="2" s="1"/>
  <c r="H219" i="2"/>
  <c r="I219" i="2" s="1"/>
  <c r="H220" i="2"/>
  <c r="I220" i="2" s="1"/>
  <c r="H221" i="2"/>
  <c r="I221" i="2" s="1"/>
  <c r="H222" i="2"/>
  <c r="I222" i="2" s="1"/>
  <c r="H202" i="2"/>
  <c r="I202" i="2" s="1"/>
  <c r="H203" i="2"/>
  <c r="I203" i="2" s="1"/>
  <c r="H204" i="2"/>
  <c r="I204" i="2" s="1"/>
  <c r="H205" i="2"/>
  <c r="I205" i="2" s="1"/>
  <c r="H206" i="2"/>
  <c r="I206" i="2" s="1"/>
  <c r="H207" i="2"/>
  <c r="I207" i="2" s="1"/>
  <c r="H208" i="2"/>
  <c r="I208" i="2" s="1"/>
  <c r="H209" i="2"/>
  <c r="I209" i="2" s="1"/>
  <c r="I272" i="2" l="1"/>
  <c r="H185" i="2"/>
  <c r="I185" i="2" s="1"/>
  <c r="H186" i="2"/>
  <c r="I186" i="2" s="1"/>
  <c r="H187" i="2"/>
  <c r="I187" i="2" s="1"/>
  <c r="H188" i="2"/>
  <c r="I188" i="2" s="1"/>
  <c r="H189" i="2"/>
  <c r="I189" i="2" s="1"/>
  <c r="H190" i="2"/>
  <c r="I190" i="2" s="1"/>
  <c r="H191" i="2"/>
  <c r="I191" i="2" s="1"/>
  <c r="H192" i="2"/>
  <c r="I192" i="2" s="1"/>
  <c r="H193" i="2"/>
  <c r="I193" i="2" s="1"/>
  <c r="H194" i="2"/>
  <c r="I194" i="2" s="1"/>
  <c r="H195" i="2"/>
  <c r="I195" i="2" s="1"/>
  <c r="H196" i="2"/>
  <c r="I196" i="2" s="1"/>
  <c r="H197" i="2"/>
  <c r="I197" i="2" s="1"/>
  <c r="H198" i="2"/>
  <c r="I198" i="2" s="1"/>
  <c r="H199" i="2"/>
  <c r="I199" i="2" s="1"/>
  <c r="H200" i="2"/>
  <c r="I200" i="2" s="1"/>
  <c r="H201" i="2"/>
  <c r="I201" i="2" s="1"/>
  <c r="H171" i="2"/>
  <c r="I171" i="2" s="1"/>
  <c r="H172" i="2"/>
  <c r="I172" i="2" s="1"/>
  <c r="H173" i="2"/>
  <c r="I173" i="2" s="1"/>
  <c r="H174" i="2"/>
  <c r="I174" i="2" s="1"/>
  <c r="H175" i="2"/>
  <c r="I175" i="2" s="1"/>
  <c r="H176" i="2"/>
  <c r="I176" i="2" s="1"/>
  <c r="H177" i="2"/>
  <c r="I177" i="2" s="1"/>
  <c r="H178" i="2"/>
  <c r="I178" i="2" s="1"/>
  <c r="H179" i="2"/>
  <c r="I179" i="2" s="1"/>
  <c r="H180" i="2"/>
  <c r="I180" i="2" s="1"/>
  <c r="H181" i="2"/>
  <c r="I181" i="2" s="1"/>
  <c r="H182" i="2"/>
  <c r="I182" i="2" s="1"/>
  <c r="H183" i="2"/>
  <c r="I183" i="2" s="1"/>
  <c r="H184" i="2"/>
  <c r="I184" i="2" s="1"/>
  <c r="H151" i="2"/>
  <c r="I151" i="2" s="1"/>
  <c r="H152" i="2"/>
  <c r="I152" i="2" s="1"/>
  <c r="H153" i="2"/>
  <c r="I153" i="2" s="1"/>
  <c r="H154" i="2"/>
  <c r="I154" i="2" s="1"/>
  <c r="H155" i="2"/>
  <c r="I155" i="2" s="1"/>
  <c r="H156" i="2"/>
  <c r="I156" i="2" s="1"/>
  <c r="H157" i="2"/>
  <c r="I157" i="2" s="1"/>
  <c r="H158" i="2"/>
  <c r="I158" i="2" s="1"/>
  <c r="H159" i="2"/>
  <c r="I159" i="2" s="1"/>
  <c r="H160" i="2"/>
  <c r="I160" i="2" s="1"/>
  <c r="H161" i="2"/>
  <c r="I161" i="2" s="1"/>
  <c r="H162" i="2"/>
  <c r="I162" i="2" s="1"/>
  <c r="H163" i="2"/>
  <c r="I163" i="2" s="1"/>
  <c r="H164" i="2"/>
  <c r="I164" i="2" s="1"/>
  <c r="H165" i="2"/>
  <c r="I165" i="2" s="1"/>
  <c r="H166" i="2"/>
  <c r="I166" i="2" s="1"/>
  <c r="H167" i="2"/>
  <c r="I167" i="2" s="1"/>
  <c r="H168" i="2"/>
  <c r="I168" i="2" s="1"/>
  <c r="H169" i="2"/>
  <c r="I169" i="2" s="1"/>
  <c r="H170" i="2"/>
  <c r="I170" i="2" s="1"/>
  <c r="H150" i="2"/>
  <c r="I150" i="2" s="1"/>
  <c r="I234" i="2" l="1"/>
  <c r="I133" i="4"/>
  <c r="H14" i="2"/>
  <c r="I14" i="2" s="1"/>
  <c r="H160" i="4"/>
  <c r="I160" i="4" s="1"/>
  <c r="I159" i="4"/>
  <c r="G159" i="4"/>
  <c r="I158" i="4"/>
  <c r="G158" i="4"/>
  <c r="I157" i="4"/>
  <c r="G157" i="4"/>
  <c r="I156" i="4"/>
  <c r="G156" i="4"/>
  <c r="I155" i="4"/>
  <c r="G155" i="4"/>
  <c r="I154" i="4"/>
  <c r="G154" i="4"/>
  <c r="I153" i="4"/>
  <c r="G153" i="4"/>
  <c r="I152" i="4"/>
  <c r="G152" i="4"/>
  <c r="I151" i="4"/>
  <c r="G151" i="4"/>
  <c r="I150" i="4"/>
  <c r="G150" i="4"/>
  <c r="I149" i="4"/>
  <c r="G149" i="4"/>
  <c r="I148" i="4"/>
  <c r="G148" i="4"/>
  <c r="I147" i="4"/>
  <c r="G147" i="4"/>
  <c r="I146" i="4"/>
  <c r="G146" i="4"/>
  <c r="I145" i="4"/>
  <c r="G145" i="4"/>
  <c r="I144" i="4"/>
  <c r="G144" i="4"/>
  <c r="I143" i="4"/>
  <c r="G143" i="4"/>
  <c r="I142" i="4"/>
  <c r="G142" i="4"/>
  <c r="I141" i="4"/>
  <c r="G141" i="4"/>
  <c r="I140" i="4"/>
  <c r="G140" i="4"/>
  <c r="I139" i="4"/>
  <c r="G139" i="4"/>
  <c r="I138" i="4"/>
  <c r="G138" i="4"/>
  <c r="I137" i="4"/>
  <c r="G137" i="4"/>
  <c r="I136" i="4"/>
  <c r="G136" i="4"/>
  <c r="I135" i="4"/>
  <c r="G135" i="4"/>
  <c r="I134" i="4"/>
  <c r="G134" i="4"/>
  <c r="G133" i="4"/>
  <c r="I110" i="4"/>
  <c r="G110" i="4"/>
  <c r="I109" i="4"/>
  <c r="G109" i="4"/>
  <c r="I108" i="4"/>
  <c r="G108" i="4"/>
  <c r="I107" i="4"/>
  <c r="G107" i="4"/>
  <c r="I106" i="4"/>
  <c r="G106" i="4"/>
  <c r="I105" i="4"/>
  <c r="G105" i="4"/>
  <c r="I104" i="4"/>
  <c r="G104" i="4"/>
  <c r="I103" i="4"/>
  <c r="G103" i="4"/>
  <c r="I102" i="4"/>
  <c r="G102" i="4"/>
  <c r="I101" i="4"/>
  <c r="G101" i="4"/>
  <c r="I100" i="4"/>
  <c r="G100" i="4"/>
  <c r="I99" i="4"/>
  <c r="G99" i="4"/>
  <c r="I98" i="4"/>
  <c r="G98" i="4"/>
  <c r="I97" i="4"/>
  <c r="G97" i="4"/>
  <c r="I96" i="4"/>
  <c r="G96" i="4"/>
  <c r="I95" i="4"/>
  <c r="G95" i="4"/>
  <c r="I94" i="4"/>
  <c r="G94" i="4"/>
  <c r="I93" i="4"/>
  <c r="G93" i="4"/>
  <c r="I92" i="4"/>
  <c r="G92" i="4"/>
  <c r="I91" i="4"/>
  <c r="G91" i="4"/>
  <c r="I90" i="4"/>
  <c r="G90" i="4"/>
  <c r="I89" i="4"/>
  <c r="G89" i="4"/>
  <c r="I88" i="4"/>
  <c r="G88" i="4"/>
  <c r="I87" i="4"/>
  <c r="G87" i="4"/>
  <c r="I86" i="4"/>
  <c r="G86" i="4"/>
  <c r="I85" i="4"/>
  <c r="G85" i="4"/>
  <c r="I84" i="4"/>
  <c r="G84" i="4"/>
  <c r="I83" i="4"/>
  <c r="G83" i="4"/>
  <c r="I82" i="4"/>
  <c r="G82" i="4"/>
  <c r="I81" i="4"/>
  <c r="G81" i="4"/>
  <c r="I80" i="4"/>
  <c r="G80" i="4"/>
  <c r="I79" i="4"/>
  <c r="G79" i="4"/>
  <c r="I78" i="4"/>
  <c r="G78" i="4"/>
  <c r="I77" i="4"/>
  <c r="I111" i="4" s="1"/>
  <c r="G77" i="4"/>
  <c r="I161" i="4" l="1"/>
  <c r="H130" i="4" l="1"/>
  <c r="I130" i="4" s="1"/>
  <c r="H131" i="4"/>
  <c r="I131" i="4" s="1"/>
  <c r="H122" i="4"/>
  <c r="I122" i="4" s="1"/>
  <c r="H123" i="4"/>
  <c r="I123" i="4" s="1"/>
  <c r="H124" i="4"/>
  <c r="I124" i="4" s="1"/>
  <c r="H125" i="4"/>
  <c r="I125" i="4" s="1"/>
  <c r="H126" i="4"/>
  <c r="I126" i="4" s="1"/>
  <c r="H127" i="4"/>
  <c r="I127" i="4" s="1"/>
  <c r="H128" i="4"/>
  <c r="I128" i="4" s="1"/>
  <c r="H129" i="4"/>
  <c r="I129" i="4" s="1"/>
  <c r="H113" i="4"/>
  <c r="I113" i="4" s="1"/>
  <c r="H114" i="4"/>
  <c r="I114" i="4" s="1"/>
  <c r="H115" i="4"/>
  <c r="I115" i="4" s="1"/>
  <c r="H116" i="4"/>
  <c r="I116" i="4" s="1"/>
  <c r="H117" i="4"/>
  <c r="I117" i="4" s="1"/>
  <c r="H118" i="4"/>
  <c r="I118" i="4" s="1"/>
  <c r="H119" i="4"/>
  <c r="I119" i="4" s="1"/>
  <c r="H120" i="4"/>
  <c r="I120" i="4" s="1"/>
  <c r="H121" i="4"/>
  <c r="I121" i="4" s="1"/>
  <c r="H112" i="4"/>
  <c r="I112" i="4" s="1"/>
  <c r="I40" i="4"/>
  <c r="G40" i="4"/>
  <c r="I39" i="4"/>
  <c r="G39" i="4"/>
  <c r="I38" i="4"/>
  <c r="G38" i="4"/>
  <c r="I37" i="4"/>
  <c r="G37" i="4"/>
  <c r="I36" i="4"/>
  <c r="G36" i="4"/>
  <c r="I35" i="4"/>
  <c r="G35" i="4"/>
  <c r="I34" i="4"/>
  <c r="G34" i="4"/>
  <c r="I33" i="4"/>
  <c r="G33" i="4"/>
  <c r="I32" i="4"/>
  <c r="G32" i="4"/>
  <c r="I31" i="4"/>
  <c r="G31" i="4"/>
  <c r="I30" i="4"/>
  <c r="G30" i="4"/>
  <c r="I29" i="4"/>
  <c r="G29" i="4"/>
  <c r="I28" i="4"/>
  <c r="G28" i="4"/>
  <c r="I27" i="4"/>
  <c r="G27" i="4"/>
  <c r="I26" i="4"/>
  <c r="G26" i="4"/>
  <c r="I25" i="4"/>
  <c r="G25" i="4"/>
  <c r="I24" i="4"/>
  <c r="G24" i="4"/>
  <c r="I23" i="4"/>
  <c r="G23" i="4"/>
  <c r="I22" i="4"/>
  <c r="G22" i="4"/>
  <c r="I21" i="4"/>
  <c r="G21" i="4"/>
  <c r="I20" i="4"/>
  <c r="G20" i="4"/>
  <c r="I19" i="4"/>
  <c r="G19" i="4"/>
  <c r="I18" i="4"/>
  <c r="G18" i="4"/>
  <c r="I17" i="4"/>
  <c r="G17" i="4"/>
  <c r="I16" i="4"/>
  <c r="G16" i="4"/>
  <c r="I15" i="4"/>
  <c r="G15" i="4"/>
  <c r="I14" i="4"/>
  <c r="G14" i="4"/>
  <c r="I13" i="4"/>
  <c r="G13" i="4"/>
  <c r="I12" i="4"/>
  <c r="G12" i="4"/>
  <c r="I11" i="4"/>
  <c r="G11" i="4"/>
  <c r="I10" i="4"/>
  <c r="G10" i="4"/>
  <c r="I9" i="4"/>
  <c r="G9" i="4"/>
  <c r="I8" i="4"/>
  <c r="G8" i="4"/>
  <c r="I7" i="4"/>
  <c r="G7" i="4"/>
  <c r="I6" i="4"/>
  <c r="G6" i="4"/>
  <c r="I5" i="4"/>
  <c r="G5" i="4"/>
  <c r="I4" i="4"/>
  <c r="G4" i="4"/>
  <c r="G3" i="4"/>
  <c r="I132" i="4" l="1"/>
  <c r="I41" i="4"/>
  <c r="H56" i="4"/>
  <c r="I56" i="4" s="1"/>
  <c r="H57" i="4"/>
  <c r="I57" i="4" s="1"/>
  <c r="H58" i="4"/>
  <c r="I58" i="4" s="1"/>
  <c r="H59" i="4"/>
  <c r="I59" i="4" s="1"/>
  <c r="H60" i="4"/>
  <c r="I60" i="4" s="1"/>
  <c r="H61" i="4"/>
  <c r="I61" i="4" s="1"/>
  <c r="H62" i="4"/>
  <c r="I62" i="4" s="1"/>
  <c r="H63" i="4"/>
  <c r="I63" i="4" s="1"/>
  <c r="H64" i="4"/>
  <c r="I64" i="4" s="1"/>
  <c r="H65" i="4"/>
  <c r="I65" i="4" s="1"/>
  <c r="H66" i="4"/>
  <c r="I66" i="4" s="1"/>
  <c r="H67" i="4"/>
  <c r="I67" i="4" s="1"/>
  <c r="H68" i="4"/>
  <c r="I68" i="4" s="1"/>
  <c r="H69" i="4"/>
  <c r="I69" i="4" s="1"/>
  <c r="H70" i="4"/>
  <c r="I70" i="4" s="1"/>
  <c r="H71" i="4"/>
  <c r="I71" i="4" s="1"/>
  <c r="H72" i="4"/>
  <c r="I72" i="4" s="1"/>
  <c r="H73" i="4"/>
  <c r="I73" i="4" s="1"/>
  <c r="H74" i="4"/>
  <c r="I74" i="4" s="1"/>
  <c r="H75" i="4"/>
  <c r="I75" i="4" s="1"/>
  <c r="H55" i="4"/>
  <c r="I55" i="4" s="1"/>
  <c r="H53" i="4"/>
  <c r="I53" i="4" s="1"/>
  <c r="H54" i="4"/>
  <c r="I54" i="4" s="1"/>
  <c r="H49" i="4"/>
  <c r="I49" i="4" s="1"/>
  <c r="H50" i="4"/>
  <c r="I50" i="4" s="1"/>
  <c r="H51" i="4"/>
  <c r="I51" i="4" s="1"/>
  <c r="H52" i="4"/>
  <c r="I52" i="4" s="1"/>
  <c r="H43" i="4"/>
  <c r="I43" i="4" s="1"/>
  <c r="H44" i="4"/>
  <c r="I44" i="4" s="1"/>
  <c r="H45" i="4"/>
  <c r="I45" i="4" s="1"/>
  <c r="H46" i="4"/>
  <c r="I46" i="4" s="1"/>
  <c r="H47" i="4"/>
  <c r="I47" i="4" s="1"/>
  <c r="H48" i="4"/>
  <c r="I48" i="4" s="1"/>
  <c r="H42" i="4"/>
  <c r="I42" i="4" s="1"/>
  <c r="H5" i="2"/>
  <c r="I5" i="2" s="1"/>
  <c r="H12" i="2"/>
  <c r="I12" i="2" s="1"/>
  <c r="H87" i="2"/>
  <c r="I87" i="2" s="1"/>
  <c r="H147" i="2"/>
  <c r="I147" i="2" s="1"/>
  <c r="H146" i="2"/>
  <c r="I146" i="2" s="1"/>
  <c r="H145" i="2"/>
  <c r="I145" i="2" s="1"/>
  <c r="H144" i="2"/>
  <c r="I144" i="2" s="1"/>
  <c r="H143" i="2"/>
  <c r="I143" i="2" s="1"/>
  <c r="H142" i="2"/>
  <c r="I142" i="2" s="1"/>
  <c r="H141" i="2"/>
  <c r="I141" i="2" s="1"/>
  <c r="H140" i="2"/>
  <c r="I140" i="2" s="1"/>
  <c r="H139" i="2"/>
  <c r="I139" i="2" s="1"/>
  <c r="H11" i="2"/>
  <c r="I11" i="2" s="1"/>
  <c r="I76" i="4" l="1"/>
  <c r="I162" i="4"/>
  <c r="H10" i="2"/>
  <c r="I10" i="2" s="1"/>
  <c r="H126" i="2" l="1"/>
  <c r="I126" i="2" s="1"/>
  <c r="H125" i="2"/>
  <c r="I125" i="2" s="1"/>
  <c r="H124" i="2"/>
  <c r="I124" i="2" s="1"/>
  <c r="H123" i="2"/>
  <c r="I123" i="2" s="1"/>
  <c r="H122" i="2"/>
  <c r="I122" i="2" s="1"/>
  <c r="H121" i="2"/>
  <c r="I121" i="2" s="1"/>
  <c r="H120" i="2"/>
  <c r="I120" i="2" s="1"/>
  <c r="H119" i="2"/>
  <c r="I119" i="2" s="1"/>
  <c r="H118" i="2"/>
  <c r="I118" i="2" s="1"/>
  <c r="H117" i="2"/>
  <c r="I117" i="2" s="1"/>
  <c r="H116" i="2"/>
  <c r="I116" i="2" s="1"/>
  <c r="H115" i="2"/>
  <c r="I115" i="2" s="1"/>
  <c r="H114" i="2"/>
  <c r="I114" i="2" s="1"/>
  <c r="H113" i="2"/>
  <c r="I113" i="2" s="1"/>
  <c r="H112" i="2"/>
  <c r="I112" i="2" s="1"/>
  <c r="H111" i="2"/>
  <c r="I111" i="2" s="1"/>
  <c r="H110" i="2"/>
  <c r="I110" i="2" s="1"/>
  <c r="H109" i="2"/>
  <c r="I109" i="2" s="1"/>
  <c r="H108" i="2"/>
  <c r="I108" i="2" s="1"/>
  <c r="H107" i="2"/>
  <c r="I107" i="2" s="1"/>
  <c r="H106" i="2"/>
  <c r="I106" i="2" s="1"/>
  <c r="H105" i="2"/>
  <c r="I105" i="2" s="1"/>
  <c r="H104" i="2"/>
  <c r="I104" i="2" s="1"/>
  <c r="H103" i="2"/>
  <c r="I103" i="2" s="1"/>
  <c r="H102" i="2"/>
  <c r="I102" i="2" s="1"/>
  <c r="H101" i="2"/>
  <c r="I101" i="2" s="1"/>
  <c r="H100" i="2"/>
  <c r="I100" i="2" s="1"/>
  <c r="H99" i="2"/>
  <c r="I99" i="2" s="1"/>
  <c r="H138" i="2"/>
  <c r="I138" i="2" s="1"/>
  <c r="H137" i="2"/>
  <c r="I137" i="2" s="1"/>
  <c r="H136" i="2"/>
  <c r="I136" i="2" s="1"/>
  <c r="H135" i="2"/>
  <c r="I135" i="2" s="1"/>
  <c r="H134" i="2"/>
  <c r="I134" i="2" s="1"/>
  <c r="H133" i="2"/>
  <c r="I133" i="2" s="1"/>
  <c r="H132" i="2"/>
  <c r="I132" i="2" s="1"/>
  <c r="H131" i="2"/>
  <c r="I131" i="2" s="1"/>
  <c r="H130" i="2"/>
  <c r="I130" i="2" s="1"/>
  <c r="H129" i="2"/>
  <c r="I129" i="2" s="1"/>
  <c r="H128" i="2"/>
  <c r="I128" i="2" s="1"/>
  <c r="H127" i="2"/>
  <c r="I127" i="2" s="1"/>
  <c r="H97" i="2"/>
  <c r="H96" i="2"/>
  <c r="I96" i="2" s="1"/>
  <c r="H95" i="2"/>
  <c r="I95" i="2" s="1"/>
  <c r="H94" i="2"/>
  <c r="I94" i="2" s="1"/>
  <c r="H93" i="2"/>
  <c r="I93" i="2" s="1"/>
  <c r="H92" i="2"/>
  <c r="I92" i="2" s="1"/>
  <c r="H91" i="2"/>
  <c r="I91" i="2" s="1"/>
  <c r="H90" i="2"/>
  <c r="I90" i="2" s="1"/>
  <c r="I97" i="2"/>
  <c r="H86" i="2"/>
  <c r="I86" i="2" s="1"/>
  <c r="H85" i="2"/>
  <c r="I85" i="2" s="1"/>
  <c r="H84" i="2"/>
  <c r="I84" i="2" s="1"/>
  <c r="H83" i="2"/>
  <c r="I83" i="2" s="1"/>
  <c r="H82" i="2"/>
  <c r="I82" i="2" s="1"/>
  <c r="H81" i="2"/>
  <c r="I81" i="2" s="1"/>
  <c r="H80" i="2"/>
  <c r="I80" i="2" s="1"/>
  <c r="H79" i="2"/>
  <c r="I79" i="2" s="1"/>
  <c r="H78" i="2"/>
  <c r="I78" i="2" s="1"/>
  <c r="H77" i="2"/>
  <c r="I77" i="2" s="1"/>
  <c r="H76" i="2"/>
  <c r="I76" i="2" s="1"/>
  <c r="H75" i="2"/>
  <c r="I75" i="2" s="1"/>
  <c r="H74" i="2"/>
  <c r="I74" i="2" s="1"/>
  <c r="H73" i="2"/>
  <c r="I73" i="2" s="1"/>
  <c r="H72" i="2"/>
  <c r="I72" i="2" s="1"/>
  <c r="H71" i="2"/>
  <c r="I71" i="2" s="1"/>
  <c r="H70" i="2"/>
  <c r="I70" i="2" s="1"/>
  <c r="H69" i="2"/>
  <c r="I69" i="2" s="1"/>
  <c r="H68" i="2"/>
  <c r="I68" i="2" s="1"/>
  <c r="H67" i="2"/>
  <c r="I67" i="2" s="1"/>
  <c r="H66" i="2"/>
  <c r="I66" i="2" s="1"/>
  <c r="H65" i="2"/>
  <c r="I65" i="2" s="1"/>
  <c r="H64" i="2"/>
  <c r="I64" i="2" s="1"/>
  <c r="H63" i="2"/>
  <c r="I63" i="2" s="1"/>
  <c r="H62" i="2"/>
  <c r="I62" i="2" s="1"/>
  <c r="H61" i="2"/>
  <c r="I61" i="2" s="1"/>
  <c r="H60" i="2"/>
  <c r="I60" i="2" s="1"/>
  <c r="H59" i="2"/>
  <c r="I59" i="2" s="1"/>
  <c r="H58" i="2"/>
  <c r="I58" i="2" s="1"/>
  <c r="H57" i="2"/>
  <c r="I57" i="2" s="1"/>
  <c r="H56" i="2"/>
  <c r="I56" i="2" s="1"/>
  <c r="H55" i="2"/>
  <c r="I55" i="2" s="1"/>
  <c r="H54" i="2"/>
  <c r="I54" i="2" s="1"/>
  <c r="H53" i="2"/>
  <c r="I53" i="2" s="1"/>
  <c r="H52" i="2"/>
  <c r="I52" i="2" s="1"/>
  <c r="H51" i="2"/>
  <c r="I51" i="2" s="1"/>
  <c r="H50" i="2"/>
  <c r="I50" i="2" s="1"/>
  <c r="H49" i="2"/>
  <c r="I49" i="2" s="1"/>
  <c r="H48" i="2"/>
  <c r="I48" i="2" s="1"/>
  <c r="H47" i="2"/>
  <c r="I47" i="2" s="1"/>
  <c r="H46" i="2"/>
  <c r="I46" i="2" s="1"/>
  <c r="H45" i="2"/>
  <c r="I45" i="2" s="1"/>
  <c r="H44" i="2"/>
  <c r="I44" i="2" s="1"/>
  <c r="H43" i="2"/>
  <c r="I43" i="2" s="1"/>
  <c r="H42" i="2"/>
  <c r="I42" i="2" s="1"/>
  <c r="H41" i="2"/>
  <c r="I41" i="2" s="1"/>
  <c r="H40" i="2"/>
  <c r="I40" i="2" s="1"/>
  <c r="H39" i="2"/>
  <c r="I39" i="2" s="1"/>
  <c r="H38" i="2"/>
  <c r="I38" i="2" s="1"/>
  <c r="H37" i="2"/>
  <c r="I37" i="2" s="1"/>
  <c r="H36" i="2"/>
  <c r="I36" i="2" s="1"/>
  <c r="H35" i="2"/>
  <c r="I35" i="2" s="1"/>
  <c r="H34" i="2"/>
  <c r="I34" i="2" s="1"/>
  <c r="H33" i="2"/>
  <c r="I33" i="2" s="1"/>
  <c r="H32" i="2"/>
  <c r="I32" i="2" s="1"/>
  <c r="H31" i="2"/>
  <c r="I31" i="2" s="1"/>
  <c r="H30" i="2"/>
  <c r="I30" i="2" s="1"/>
  <c r="H29" i="2"/>
  <c r="I29" i="2" s="1"/>
  <c r="H28" i="2"/>
  <c r="I28" i="2" s="1"/>
  <c r="H27" i="2"/>
  <c r="I27" i="2" s="1"/>
  <c r="H26" i="2"/>
  <c r="I26" i="2" s="1"/>
  <c r="H25" i="2"/>
  <c r="I25" i="2" s="1"/>
  <c r="H24" i="2"/>
  <c r="I24" i="2" s="1"/>
  <c r="H23" i="2"/>
  <c r="I23" i="2" s="1"/>
  <c r="H22" i="2"/>
  <c r="I22" i="2" s="1"/>
  <c r="H21" i="2"/>
  <c r="I21" i="2" s="1"/>
  <c r="H20" i="2"/>
  <c r="I20" i="2" s="1"/>
  <c r="H19" i="2"/>
  <c r="I19" i="2" s="1"/>
  <c r="H18" i="2"/>
  <c r="I18" i="2" s="1"/>
  <c r="H17" i="2"/>
  <c r="I17" i="2" s="1"/>
  <c r="H16" i="2"/>
  <c r="I16" i="2" s="1"/>
  <c r="H4" i="2"/>
  <c r="I4" i="2" s="1"/>
  <c r="H3" i="2"/>
  <c r="I3" i="2" s="1"/>
  <c r="H98" i="2"/>
  <c r="I98" i="2" s="1"/>
  <c r="H89" i="2"/>
  <c r="I89" i="2" s="1"/>
  <c r="H15" i="2"/>
  <c r="I15" i="2" s="1"/>
  <c r="H9" i="2"/>
  <c r="I9" i="2" s="1"/>
  <c r="H8" i="2"/>
  <c r="I8" i="2" s="1"/>
  <c r="H7" i="2"/>
  <c r="I7" i="2" s="1"/>
  <c r="I6" i="2" l="1"/>
  <c r="I88" i="2"/>
  <c r="I13" i="2"/>
  <c r="I149" i="2"/>
  <c r="I500" i="2" l="1"/>
</calcChain>
</file>

<file path=xl/sharedStrings.xml><?xml version="1.0" encoding="utf-8"?>
<sst xmlns="http://schemas.openxmlformats.org/spreadsheetml/2006/main" count="2580" uniqueCount="507">
  <si>
    <t>UM</t>
  </si>
  <si>
    <t>TOTAL ACUMULADO GENERAL</t>
  </si>
  <si>
    <t>ENERO</t>
  </si>
  <si>
    <t>MONTO FINAL ENERO</t>
  </si>
  <si>
    <t>MES DE COMPRA</t>
  </si>
  <si>
    <t>PROVEEDOR ASIGNADO</t>
  </si>
  <si>
    <t>EQUIPO/INSUMO</t>
  </si>
  <si>
    <t>CANTIDAD</t>
  </si>
  <si>
    <t>PRECIO UNITARIO</t>
  </si>
  <si>
    <t>TOTAL</t>
  </si>
  <si>
    <t>TOTAL CON IVA INCLUIDO</t>
  </si>
  <si>
    <t>MONTO FINAL FEBRERO</t>
  </si>
  <si>
    <t>FEBRERO</t>
  </si>
  <si>
    <t>LABORATORIOS PISA S.A DE C.V</t>
  </si>
  <si>
    <t>MONTO FINAL MARZO</t>
  </si>
  <si>
    <t>MONTO FINAL ABRIL</t>
  </si>
  <si>
    <t>ABRIL</t>
  </si>
  <si>
    <t>PIEZAS</t>
  </si>
  <si>
    <t>MONTO FINAL AGOSTO</t>
  </si>
  <si>
    <t>MONTO FINAL SEPTIEMBRE</t>
  </si>
  <si>
    <t>MONTO FINAL OCTUBRE</t>
  </si>
  <si>
    <t>MONTO FINAL NOVIEMBRE</t>
  </si>
  <si>
    <t>MONTO FINAL DICIEMBRE</t>
  </si>
  <si>
    <t xml:space="preserve">IMPLEMENTOS MEDICOS DE OCCIDENTE, S.A. DE CV </t>
  </si>
  <si>
    <t xml:space="preserve"> SULFATO DE MAGNESIO 10 ML PIEZA P100</t>
  </si>
  <si>
    <t xml:space="preserve"> PISACAINA LIDOCAINA 10G / 100 ML SPRAY</t>
  </si>
  <si>
    <t>DMN DISTRIBUIDORA MEDICA NINNUS</t>
  </si>
  <si>
    <t>SALUCOM S.A. DE C.V.</t>
  </si>
  <si>
    <t>MARZO</t>
  </si>
  <si>
    <t>ANPE GRUMED</t>
  </si>
  <si>
    <t>PRESEFA S.A. DE CV</t>
  </si>
  <si>
    <t>AGOSTO</t>
  </si>
  <si>
    <t>DICIEMBRE</t>
  </si>
  <si>
    <t>SOLUCIONES BIOMEDICAS AMMED, S.A .C.V</t>
  </si>
  <si>
    <t>BIDON</t>
  </si>
  <si>
    <t xml:space="preserve"> [1037] CEFTAZIDIMA 1 GR PIEZA P1</t>
  </si>
  <si>
    <t xml:space="preserve">  [1212] PROPOFOL AMP 200 MG/20 ML PIEZA P5 (CONTROLADO)</t>
  </si>
  <si>
    <t xml:space="preserve"> [1031/A] BUPIVACAINA CON GLUCOSA PESADA AMPULA 5MG/1ML</t>
  </si>
  <si>
    <t xml:space="preserve">  [2180] MASCARILLA PLAST C/ BOLSA DE REHINALACION PIEZA P50 </t>
  </si>
  <si>
    <t xml:space="preserve"> [4024] CLORO AL 6% BIDON 20 LTS </t>
  </si>
  <si>
    <t xml:space="preserve">  [2197] PUNTAS NASALES P/ OXIGENO PIEZA P50 </t>
  </si>
  <si>
    <t xml:space="preserve"> [1093] NOREPINEFRINA AMP 4 MG/4 ML PIEZA P50</t>
  </si>
  <si>
    <t>SEPTIEMBRE</t>
  </si>
  <si>
    <t>IMPLEMENTOS MEDICOS DE OCCIDENTE, S.A. DE C,V,</t>
  </si>
  <si>
    <t xml:space="preserve"> SANABRIA CORPORATIVO MEDICO SA DE CV</t>
  </si>
  <si>
    <t>ALFEJ MEDICAL ITEMS, S. DE R.L. DE C.V.</t>
  </si>
  <si>
    <t xml:space="preserve"> DMN DISTRIBUIDORA MEDICA NINNUS</t>
  </si>
  <si>
    <t xml:space="preserve"> [2009] AGUJA P/ RAQUINEST WHGITACRE 27 G CORTA .42x88 mm PIEZA P25 </t>
  </si>
  <si>
    <t xml:space="preserve">[2052] CATETER DRENAJE TORACICO 32 ARGYLE PIEZA </t>
  </si>
  <si>
    <t xml:space="preserve"> [2132] GUANTE DESECH ESTER P/ EXPLORACION CH PIEZA P100 </t>
  </si>
  <si>
    <t xml:space="preserve"> [2133] GUANTE DESECH ESTER P/ EXPLORACION MED PIEZA P100 </t>
  </si>
  <si>
    <t xml:space="preserve"> [2013] ALCOHOL DESNATURALIZADO BIDON 20 LTS. </t>
  </si>
  <si>
    <t xml:space="preserve"> [2022] APOSITO TRANSPARENTE 6X7 TEGADERM PZA. P50</t>
  </si>
  <si>
    <t xml:space="preserve">[2126] GEL PARA ELECTROCARDIOGRAMA PZA 120 ML. </t>
  </si>
  <si>
    <t xml:space="preserve">  [2245] TELA ADHESIVA ACETATO 10X5 CM (2") PIEZA P6 </t>
  </si>
  <si>
    <t>NOVIEMBRE</t>
  </si>
  <si>
    <t>[1002] ACIDO ACETILSALICILICO TAB 500 MG CAJA P20</t>
  </si>
  <si>
    <t>[1026] BUDESONIDA (PULMICORT) .250 MG/2ML PIEZA P5</t>
  </si>
  <si>
    <t xml:space="preserve"> [1039] CIPROFLOXACINO AMP 200 MG/100 ML PIEZA P1</t>
  </si>
  <si>
    <t>[1011] AMLODIPINO 5 MG CAJA C10</t>
  </si>
  <si>
    <t>[1039] CIPROFLOXACINO AMP 200 MG/100 ML PIEZA P1</t>
  </si>
  <si>
    <t>[1063] FUROSEMIDA AMPULA 20 MG/2 ML</t>
  </si>
  <si>
    <t xml:space="preserve"> [1070] HIDROCORTISONA AMP 500 MG/ 2 ML</t>
  </si>
  <si>
    <t xml:space="preserve"> [1076] ISOSORBIDA TABLETAS 10 MG CAJA P20</t>
  </si>
  <si>
    <t xml:space="preserve"> [1086] MEROPENEM IV 1 GR AMP POLVO 20 M PZA P1</t>
  </si>
  <si>
    <t>[1208] MIDAZOLAM 50 MG/10 ML (CONTROLADO)</t>
  </si>
  <si>
    <t>[1086] MEROPENEM IV 1 GR AMP POLVO 20 M PZA P1</t>
  </si>
  <si>
    <t xml:space="preserve"> [1010] AMIODARONA AMP. 150 MG/ 3ML PIEZA P6</t>
  </si>
  <si>
    <t xml:space="preserve"> [1032] BUTILHIOSCINA SIMPLE AMP 20 MG PIEZA</t>
  </si>
  <si>
    <t xml:space="preserve"> [1050] DICLOFENACO AMP 75 MG / 3 ML</t>
  </si>
  <si>
    <t>[1052] DIFENIDOL AMP 40 MG/2 ML PIEZA P2</t>
  </si>
  <si>
    <t xml:space="preserve"> [1084] LOSARTAN 50 MG CAJA C30</t>
  </si>
  <si>
    <t xml:space="preserve"> [1111] SOLUCION CLORURO DE SODIO 1000 ML AL .9 % PIEZA P12</t>
  </si>
  <si>
    <t xml:space="preserve"> [1113] SOLUCION GLUCOSADA 250 ML AL 5% PIEZA P24</t>
  </si>
  <si>
    <t xml:space="preserve"> [1118] SOLUCION HARTMAN 500 ML PIEZA P24</t>
  </si>
  <si>
    <t xml:space="preserve"> [1119] SOLUCION HARTMAN 1000 ML PIEZA P12</t>
  </si>
  <si>
    <t xml:space="preserve">  [2134] GUANTE ESTER P/ EXPLORACION GDE PIEZA P100 </t>
  </si>
  <si>
    <t xml:space="preserve">  [1002] ACIDO ACETILSALICILICO TAB 500 MG CAJA P20</t>
  </si>
  <si>
    <t xml:space="preserve">   [1011] AMLODIPINO 5 MG CAJA C10</t>
  </si>
  <si>
    <t xml:space="preserve"> [1026] BUDESONIDA (PULMICORT) .250 MG/2ML PIEZA P5</t>
  </si>
  <si>
    <t xml:space="preserve"> [1063] FUROSEMIDA AMPULA 20 MG/2 ML</t>
  </si>
  <si>
    <t xml:space="preserve">  [1070] HIDROCORTIZONA AMP 500 MG/ 2 ML</t>
  </si>
  <si>
    <t>[1076] ISOSORBIDA TABLETAS 10 MG CAJA P20</t>
  </si>
  <si>
    <t xml:space="preserve"> [1098] PARACETAMOL TABLETAS 500 MG CAJA</t>
  </si>
  <si>
    <t xml:space="preserve"> [1129] VANCOMICINA 500 MG 10 ML FCO IV PIEZA P1 REFRIGERACION</t>
  </si>
  <si>
    <t xml:space="preserve"> [1131] VERAPAMILO AMP 5 MG/2ML PIEZA P1</t>
  </si>
  <si>
    <t xml:space="preserve"> [1208] MIDAZOLAM 50 MG/10 ML (CONTROLADO)</t>
  </si>
  <si>
    <t>[1209] MIDAZOLAM AMPULA 5 MG (CONTROLADO)</t>
  </si>
  <si>
    <t xml:space="preserve"> [2008] AGUJA P/ RAQUIANEST WHITACRE 27 G LARGA .42x120 mm PIEZA P25</t>
  </si>
  <si>
    <t xml:space="preserve"> [2063] CATETER VENOSO CENTRAL 4 FR PIEZA</t>
  </si>
  <si>
    <t xml:space="preserve"> [2102] EQUIPO P/ ANESTESIA EPIDURAL RAQUIMIX III PIEZA</t>
  </si>
  <si>
    <t xml:space="preserve">[2105] EQUIPO P/ DREN PLEURAL 3 CAM SELLO AGUA 2 LT. PIEZA P6 </t>
  </si>
  <si>
    <t xml:space="preserve"> [2248] TORUNDA DE ALGODON PAQUETE</t>
  </si>
  <si>
    <t xml:space="preserve"> [2024] BIOCONECTORES EN Y PIEZA </t>
  </si>
  <si>
    <t xml:space="preserve"> [2046] CANULA OROF TRANSP G ADULTO 80 MM PIEZA </t>
  </si>
  <si>
    <t xml:space="preserve"> [2047] CANULA OROF PLAST TRANSP G ADULTO MED 90 MM PIEZA </t>
  </si>
  <si>
    <t xml:space="preserve">[2048] CANULA OROF PLAST TRANSP G ADULTO GDE 100 MM PIEZA </t>
  </si>
  <si>
    <t>[2081] CUBRE CAMA HOSPITALARIO ESTANDAR PIEZA</t>
  </si>
  <si>
    <t xml:space="preserve"> [2152] JALEA LUBRICANTE ANTISEPTICA TUBO 135 GR PIEZA </t>
  </si>
  <si>
    <t xml:space="preserve"> [2163] LLAVE 4 VIAS DESECH C/ TUBO EXTENSION 80 CM PIEZA </t>
  </si>
  <si>
    <t xml:space="preserve">[2215] SONDA P/ DREN ORINA C/ GLOBO FOLEY 2 V CAL 16 FR PIEZA </t>
  </si>
  <si>
    <t xml:space="preserve"> [2216] SONDA P/ DREN ORINA C/ GLOBO FOLEY 2 V CAL 18 FR PIEZA </t>
  </si>
  <si>
    <t xml:space="preserve">[2235] SUT SINT N/ ASB MONO NYLON C/A COR 3/8 CAL 3-0 PIEZA P12 </t>
  </si>
  <si>
    <t xml:space="preserve"> [2243] TELA ADHESIVA ACETATO 10X1.25 CM (1/2") PIEZA P24 </t>
  </si>
  <si>
    <t xml:space="preserve">  [2244] TELA ADHESIVA ACETATO 10X2.5 CM (1") PIEZA P12 </t>
  </si>
  <si>
    <t xml:space="preserve">  [1041] CLINDAMICINA AMP 300 MG/2 ML PIEZA P1</t>
  </si>
  <si>
    <t xml:space="preserve">   [1050] DICLOFENACO AMP 75 MG / 3 ML</t>
  </si>
  <si>
    <t xml:space="preserve">  [1058] EPINEFRINA (ADRENALINA) AMP 1 MG/ 1 ML PIEZA P50</t>
  </si>
  <si>
    <t xml:space="preserve">  [1208] MIDAZOLAM 50 MG/10 ML (CONTROLADO)</t>
  </si>
  <si>
    <t xml:space="preserve"> [1209] MIDAZOLAM AMPULA 5 MG (CONTROLADO)</t>
  </si>
  <si>
    <t xml:space="preserve"> [1021] BENZATINA BENCILPENICILINA 1 200,000 UI PIEZA P1</t>
  </si>
  <si>
    <t>[1078] KETOPROFENO AMP 100 MG (PROFENID) PIEZA P3</t>
  </si>
  <si>
    <t xml:space="preserve">  [1022] BICARBONATO DE SODIO AMP. AL 7.5/10 ML PIEZA P50</t>
  </si>
  <si>
    <t xml:space="preserve"> [1038] CEFTRIAXONA 1 GR PIEZA P1</t>
  </si>
  <si>
    <t xml:space="preserve"> [1046] CLORURO DE POTASIO AMP 1.49 GR / 10 ML</t>
  </si>
  <si>
    <t xml:space="preserve">  [1082] LIDOCAINA AL 2% AMP 1 GR/50 ML PIEZA P5</t>
  </si>
  <si>
    <t xml:space="preserve"> [2052] CATETER DRENAJE TORACICO 32 ARGYLE PIEZA </t>
  </si>
  <si>
    <t xml:space="preserve"> [2057] CATETER TAFLON RADIO OPACO T JELLCO CAL 18 FR PIEZA </t>
  </si>
  <si>
    <t>[1082] LIDOCAINA AL 2% AMP 1 GR/50 ML PIEZA P5</t>
  </si>
  <si>
    <t xml:space="preserve"> [1089] METOCLOPRAMIDA AMPULA 10 MG/2 ML</t>
  </si>
  <si>
    <t xml:space="preserve">[2094] DESECH GORRO P/ PACIENTE Y ENFERMERA PAQ C/100 </t>
  </si>
  <si>
    <t xml:space="preserve"> [2116] EXTENSION P/OXIGENO ADULTO PIEZA </t>
  </si>
  <si>
    <t xml:space="preserve">  [2128] GUANTE DE NITRILO CHICO PZA. C/100</t>
  </si>
  <si>
    <t xml:space="preserve"> [2129] GUANTE DE NITRILO MEDIANO PZA. C/100</t>
  </si>
  <si>
    <t xml:space="preserve"> [2130] GUANTE DE NITRILO GRANDE PZA. C/100</t>
  </si>
  <si>
    <t xml:space="preserve">  [2135] GUANTE P/ CIRUGIA ESTER DESECH 6.5 PAR P50 </t>
  </si>
  <si>
    <t xml:space="preserve"> [2136] GUANTE P/ CIRUGIA ESTER DESECH 7 PAR P50 </t>
  </si>
  <si>
    <t xml:space="preserve"> [2137] GUANTE P/ CIRUGIA ESTER DESECH 7.5 PAR P50 </t>
  </si>
  <si>
    <t xml:space="preserve"> [2138] GUANTE P/ CIRUGIA ESTER DESECH 8 PAR P50 </t>
  </si>
  <si>
    <t xml:space="preserve"> [2139] GUANTE P/ CIRUGIA ESTER DESECH 8.5 PAR P50 </t>
  </si>
  <si>
    <t xml:space="preserve"> [2197] PUNTAS NASALES P/ OXIGENO PIEZA P50 </t>
  </si>
  <si>
    <t xml:space="preserve"> [2169] MASCARILLA LARINGEA N° 1 PIEZA</t>
  </si>
  <si>
    <t xml:space="preserve"> [2170] MASCARILLA LARINGEA N° 1.5 PIEZA </t>
  </si>
  <si>
    <t xml:space="preserve"> [2171] MASCARILLA LARINGEA N° 2 PIEZA </t>
  </si>
  <si>
    <t xml:space="preserve"> [2172] MASCARILLA LARINGEA N° 2.5 PIEZA </t>
  </si>
  <si>
    <t xml:space="preserve">  [2173] MASCARILLA LARINGEA N° 3 PIEZA </t>
  </si>
  <si>
    <t xml:space="preserve">  [2255] TUBO ENDOTRAQ S/ GLOBO DESECH MURPHY 2.5 MM 10 FR.PIEZA P1</t>
  </si>
  <si>
    <t xml:space="preserve">  [2263] TUBO ENDOTRAQ C/ GLOBO DESECH MURPHY 6.5 MM 26 FR PIEZA P10 </t>
  </si>
  <si>
    <t xml:space="preserve"> [2269] TUBO ENDOTRAQ C/ GLOBO DESECH MURPHY 9.5 MM 36 FR PIEZA P10 </t>
  </si>
  <si>
    <t>OCTUBRE</t>
  </si>
  <si>
    <t xml:space="preserve"> [1114] SOLUCION GLUCOSADA 500 ML AL 5 % PIEZA P24</t>
  </si>
  <si>
    <t xml:space="preserve">[2093] DESECH GORRO P/ CIRUJANO PAQ C/100 </t>
  </si>
  <si>
    <t xml:space="preserve">   [2287] VENDA TUBULAR STOKINET #2" 5 CM PIEZA</t>
  </si>
  <si>
    <t xml:space="preserve">[2229] SUT SEDA NEGRA TREN S/A 75 CM CAL 0 PIEZA P12 </t>
  </si>
  <si>
    <t>[1041] CLINDAMICINA AMP 300 MG/2 ML PIEZA P1</t>
  </si>
  <si>
    <t>IMPLEMENTOS MEDICOS DE OCCIDENTE, S.A. DE C,V,F</t>
  </si>
  <si>
    <t>[1037] CEFTAZIDIMA 1 GR PIEZA P1</t>
  </si>
  <si>
    <t xml:space="preserve"> [1048] DEXAMETASONA AMP 8 MG/20ML PIEZA P1</t>
  </si>
  <si>
    <t xml:space="preserve"> [1068] HEPARINA 1,000 UI 10 ML PIEZA</t>
  </si>
  <si>
    <t xml:space="preserve"> [1079] KETOROLACO AMP 30 MG PIEZA P3</t>
  </si>
  <si>
    <t xml:space="preserve"> [4025] CLORO EN PASTILLA DE 3" PIEZA </t>
  </si>
  <si>
    <t>SANABRIA CORPORATIVO MEDICO SA DE CV</t>
  </si>
  <si>
    <t>[1110] SOLUCIÓN CLORURO DE SODIO 500 ML AL .9 % PIEZA P24</t>
  </si>
  <si>
    <t xml:space="preserve"> [1005] AGUA ESTERIL 1000 ML PIEZA P6</t>
  </si>
  <si>
    <t xml:space="preserve">  [1010] AMIODARONA AMP. 150 MG/ 3ML PIEZA P6</t>
  </si>
  <si>
    <t>[1013] ATORVASTATINA 40 MG TABLETA CAJA C30</t>
  </si>
  <si>
    <t>[1028] BUPIVACAINA 50 MG/10ML PIEZA P1</t>
  </si>
  <si>
    <t>[1116] SOLUCION GLUCOSADA AL 50 % (DEXTROCON) PIEZA P50</t>
  </si>
  <si>
    <t xml:space="preserve"> [1108] SOLUCION CLORURO DE SODIO 100 ML AL .9 % PIEZA P50</t>
  </si>
  <si>
    <t>[1109] SOLUCION CLORURO DE SODIO 250 ML AL .9 % PIEZA P24</t>
  </si>
  <si>
    <t xml:space="preserve"> [2016] AMBU (RESUC) DESECH MANUAL ADULTO C/ MASC / VALVULAM PIEZA </t>
  </si>
  <si>
    <t xml:space="preserve"> [2017] AMBU (RESUC) DESECH MANUAL PEDIATRICO C/ MASC/ VALVULA PIEZA</t>
  </si>
  <si>
    <t xml:space="preserve">[2020] ANTISEPTICO-GERMICIDA YODO POVI ESPUMA 0.8 % 3.5 LTS. GALON </t>
  </si>
  <si>
    <t xml:space="preserve"> [2031] BOLSA P/ ESTER C/ GAS O VAPOR 32X62X12 CM CJA C/250 </t>
  </si>
  <si>
    <t xml:space="preserve"> [2064] CATETER VENOSO CENTRAL 5 FR PIEZA</t>
  </si>
  <si>
    <t xml:space="preserve">[2066] CEPILLO QUIRURGICO PLASTICO C/JABON PIEZA P30 </t>
  </si>
  <si>
    <t xml:space="preserve"> [2080] CUBRE BOCAS DESECHABLE TRICAPA TERMOSELLADO AZUL PAQ 50</t>
  </si>
  <si>
    <t xml:space="preserve">[2134] GUANTE ESTER P/ EXPLORACION GDE PIEZA P100 </t>
  </si>
  <si>
    <t xml:space="preserve"> [2159] JERINGA PLASTICA 20 ML. S/ AGUJA PIEZA P50 </t>
  </si>
  <si>
    <t xml:space="preserve">  [2232] SUT SINT N/ ABS MONO NYLON C/A CAL 1 PIEZA P12 </t>
  </si>
  <si>
    <t xml:space="preserve"> [2233] SUT SINT N/ ASB MONO NYLON C/A 35 CM CAL 1-0 PIEZA P12</t>
  </si>
  <si>
    <t xml:space="preserve"> [2288] VENDA TUBULAR STOKINET # 3" 7.5 CM PIEZA</t>
  </si>
  <si>
    <t>[2289] VENDA TUBULAR STOKINET #4" 10 CM PIEZA</t>
  </si>
  <si>
    <t xml:space="preserve"> [2123] GASA SECA DOBLADA TIPO HOSPITAL 91X91 CM</t>
  </si>
  <si>
    <t xml:space="preserve">  [2224] SUT SEDA NEGRA TREN C/A RED 1/2 CAL 1-0 PIEZA P12 </t>
  </si>
  <si>
    <t xml:space="preserve">  [2226] SUT SEDA NEGRA TREN C/A RED 1/2 CAL 3-0 PIEZA P12 </t>
  </si>
  <si>
    <t xml:space="preserve">[4024] CLORO AL 6% BIDON 20 LTS </t>
  </si>
  <si>
    <t xml:space="preserve"> [4042] GUANTE P/ ASEO DOMESTICO TAMAÑO MEDIANO PAR</t>
  </si>
  <si>
    <t xml:space="preserve"> IMPLEMENTOS MEDICOS DE OCCIDENTE, S.A. DE C,V,</t>
  </si>
  <si>
    <t>[1010] AMIODARONA AMP. 150 MG/ 3ML PIEZA P6</t>
  </si>
  <si>
    <t xml:space="preserve"> [1078] KETOPROFENO AMP 100 MG (PROFENID) PIEZA P3</t>
  </si>
  <si>
    <t xml:space="preserve"> [1012] AMPICILINA AMP 500 MG/ 2 ML. PIEZA P1</t>
  </si>
  <si>
    <t xml:space="preserve"> [1022] BICARBONATO DE SODIO AMP. AL 7.5/10 ML PIEZA P50</t>
  </si>
  <si>
    <t xml:space="preserve"> [1042] CLONIXINATO DE LISINA AMP 100 MG 2 ML PIEZA P5</t>
  </si>
  <si>
    <t>[1054] DOBUTAMINA AMP 250 MG/20 ML PIEZA P1</t>
  </si>
  <si>
    <t xml:space="preserve"> [1057] ENOXAPARINA 60 MG76 ML</t>
  </si>
  <si>
    <t xml:space="preserve">  [1088] METILPREDNISOLONA AMPULA 500 MG/8 ML</t>
  </si>
  <si>
    <t>[1094] OMEPRAZOL AMP 40 MG PIEZA P1</t>
  </si>
  <si>
    <t xml:space="preserve"> [1097] PARACETAMOL (TEMPRA) 1 GR 100 ML IV PIEZA P12</t>
  </si>
  <si>
    <t xml:space="preserve"> [1212] PROPOFOL AMP 200 MG/20 ML PIEZA P5</t>
  </si>
  <si>
    <t>[4000] LIMPIADOR BICLORO EN POLVO 388 GR</t>
  </si>
  <si>
    <t xml:space="preserve">  [4024] CLORO AL 6% BIDON 20 LTS </t>
  </si>
  <si>
    <t xml:space="preserve"> [6025] VENTILADOR MECANICO ADULTO/PEDIATRICO</t>
  </si>
  <si>
    <t xml:space="preserve"> ANPE GRUMED</t>
  </si>
  <si>
    <t xml:space="preserve"> [1003] ADENOSINA AMP 6 MG/ 2ML PIEZA P6</t>
  </si>
  <si>
    <t xml:space="preserve"> [1009] AMINOFILINA AMP. 250 MG/ 10 ML PIEZA P5</t>
  </si>
  <si>
    <t xml:space="preserve"> [1024] BROMURO DE ROCURONIO AMP 50 MG/5 ML PIEZA P12</t>
  </si>
  <si>
    <t>[1038] CEFTRIAXONA 1 GR PIEZA P1</t>
  </si>
  <si>
    <t xml:space="preserve"> [1041] CLINDAMICINA AMP 300 MG/2 ML PIEZA P1</t>
  </si>
  <si>
    <t xml:space="preserve"> [1049] DEXMEDETOMIDINA 200 MCG/2 ML PIEZA P5</t>
  </si>
  <si>
    <t xml:space="preserve">  [1053] DIGOXINA AMP .5 MG/ 2 ML PIEZA P6</t>
  </si>
  <si>
    <t xml:space="preserve"> [1054] DOBUTAMINA AMP 250 MG/20 ML PIEZA P1</t>
  </si>
  <si>
    <t>[1055] DOPAMINA AMP 200 MG/ 5 ML PIEZA P5</t>
  </si>
  <si>
    <t>[1057] ENOXAPARINA 60 MG76 ML</t>
  </si>
  <si>
    <t xml:space="preserve"> [1058] EPINEFRINA (ADRENALINA) AMP 1 MG/ 1 ML PIEZA P50</t>
  </si>
  <si>
    <t xml:space="preserve"> [1060] FENITOINA SODICA AMP 250 MG/ 5 ML PIEZA P 1</t>
  </si>
  <si>
    <t xml:space="preserve"> [1061] FITOMENADIONA AMP 10 MG/ 1 ML PIEZA P5</t>
  </si>
  <si>
    <t xml:space="preserve"> [1062] FLUCONAZOL 2MG/50 ML IV PIEZA P1</t>
  </si>
  <si>
    <t xml:space="preserve"> [1064] GENTAMICINA AMP. 80 MG/2 ML PIEZA P1</t>
  </si>
  <si>
    <t>[1065] GLUCONATO DE CALCIO AMP AL 10%/ 10 ML PIEZA P50</t>
  </si>
  <si>
    <t xml:space="preserve">  [1068] HEPARINA 1,000 UI 10 ML PIEZA</t>
  </si>
  <si>
    <t>[1069] HIDROCORTISONA AMP 100 MG/ 2 ML</t>
  </si>
  <si>
    <t>[1073] INSULINA HUMANA INTERMEDIA 100 UI REFRIG PIEZA P1</t>
  </si>
  <si>
    <t xml:space="preserve"> [1080] LEVOFLOXACINO (FLOUNING) 750 MG 150 ML PIEZA P1</t>
  </si>
  <si>
    <t xml:space="preserve"> [1081] LIDOCAINA AL 2 % C/ EPINEFRINA AMP 1 GR/ 50 ML PIEZA P5</t>
  </si>
  <si>
    <t xml:space="preserve"> [1085] MANITOL 20 % 250 ML PIEZA P1</t>
  </si>
  <si>
    <t>[1083] LIDOCAINA EN AEROSOL AL 10 % 10 GR/100 ML PIEZA P1</t>
  </si>
  <si>
    <t xml:space="preserve"> [1088] METILPREDNISOLONA AMPULA 500 MG/8 ML</t>
  </si>
  <si>
    <t xml:space="preserve">  [1090] METRONIDAZOL AMP 500 MG /100 ML PIEZA P50</t>
  </si>
  <si>
    <t xml:space="preserve">  [1094] OMEPRAZOL AMP 40 MG PIEZA P1</t>
  </si>
  <si>
    <t xml:space="preserve">  [1095] OXITOCINA AMP 5UI / 1 ML PIEZA P50 REFRIGERADO</t>
  </si>
  <si>
    <t xml:space="preserve">  [1097] PARACETAMOL (TEMPRA) 1 GR 100 ML IV PIEZA P12</t>
  </si>
  <si>
    <t xml:space="preserve"> [1101] ROPIVACAINA AMP 7.5 MG/20 ML PIEZA P1</t>
  </si>
  <si>
    <t xml:space="preserve"> [1103] SALBUTAMOL AMP 5MG/ 10 ML. P/NEBULIZAR PIEZA P1</t>
  </si>
  <si>
    <t xml:space="preserve">  [1105] SEVOFLURANO LIQUIDO 250 ML PIEZA P1</t>
  </si>
  <si>
    <t xml:space="preserve"> [1124] SULFATO DE MAGNESIO 10 ML PIEZA P100</t>
  </si>
  <si>
    <t xml:space="preserve">  [1126] TRAMADOL 10 MG/2 ML PIEZA P5</t>
  </si>
  <si>
    <t xml:space="preserve"> [1128] TRINITRATO DE GLICERILO AMP 1 MG 50 ML PIEZA P1 REFRIGERADO</t>
  </si>
  <si>
    <t>[1129] VANCOMICINA 500 MG 10 ML FCO IV PIEZA P1 REFRIGERACION</t>
  </si>
  <si>
    <t xml:space="preserve">  [1130] VASOPRESINA AMP 20 UI PIEZA P1</t>
  </si>
  <si>
    <t xml:space="preserve"> [1206] FLUMAZENIL AMP .5 MG /5 ML (CONTROLADO) FRAC. II) PIEZA P1</t>
  </si>
  <si>
    <t xml:space="preserve"> [1207] HALOPERIDOL AMP. 5 MG/ML (CONTROLADO) FRACC III PIEZA P6</t>
  </si>
  <si>
    <t>[1210] NALBUFINA AMP 10 MG (CONTROLADO) FRACC. II PIEZA P5</t>
  </si>
  <si>
    <t>[1211] NALOXONA AMP .4 MG/1 ML (CONTROLADO) FRACC IV PIEZA P10</t>
  </si>
  <si>
    <t xml:space="preserve"> [1213] SULFATO DE MORFINA 2.5 GR/2.5 ML (GRATEN) FRACC PIEZA P5 (CONTROLADO)</t>
  </si>
  <si>
    <t xml:space="preserve"> [1002] ACIDO ACETILSALICILICO TAB 500 MG CAJA P20</t>
  </si>
  <si>
    <t xml:space="preserve"> [1011] AMLODIPINO 5 MG CAJA C10</t>
  </si>
  <si>
    <t xml:space="preserve"> [1034] CARBON ACTIVADO POLVO P 1 KG</t>
  </si>
  <si>
    <t xml:space="preserve"> [1051] DIFENHIDRAMINA 10 MG/1 ML AMP PIEZA P1</t>
  </si>
  <si>
    <t xml:space="preserve"> [1047] COMPLEJO B (DEXTREVIT)</t>
  </si>
  <si>
    <t xml:space="preserve">  [1052] DIFENIDOL AMP 40 MG/2 ML PIEZA P2</t>
  </si>
  <si>
    <t xml:space="preserve"> [1056] ENOXAPARINA JERINGA 40 MG</t>
  </si>
  <si>
    <t>[1084] LOSARTAN 50 MG CAJA C30</t>
  </si>
  <si>
    <t xml:space="preserve"> [1091] NIFEDIPINO TABLETAS 30 MG CAJA C/30</t>
  </si>
  <si>
    <t xml:space="preserve">  [1098] PARACETAMOL TABLETAS 500 MG CAJA</t>
  </si>
  <si>
    <t xml:space="preserve"> [1092] NITROPRUSIATO DE SODIO AMP. 50 MG. / 10 ML. PIEZA P1</t>
  </si>
  <si>
    <t>[1104] SALBUTAMOL BROMURO DE IPATROPIO 2.5 MG CONBIVENT PIEZA P10</t>
  </si>
  <si>
    <t>[1131] VERAPAMILO AMP 5 MG/2ML PIEZA P1</t>
  </si>
  <si>
    <t xml:space="preserve"> [1212] PROPOFOL AMP 200 MG/20 ML PIEZA P5 (CONTROLADO)</t>
  </si>
  <si>
    <t>[1014] ATROPINA AMP 1 MG/ 1 ML PIEZA P50</t>
  </si>
  <si>
    <t xml:space="preserve"> [1043] CLOPIDOGREL TABLETA 75 MG (OSCOVER O PLAVENCE)</t>
  </si>
  <si>
    <t xml:space="preserve">  [1056] ENOXAPARINA JERINGA 40 MG</t>
  </si>
  <si>
    <t xml:space="preserve"> [1069] HIDROCORTISONA AMP 100 MG/ 2 ML</t>
  </si>
  <si>
    <t>[1079] KETOROLACO AMP 30 MG PIEZA P3</t>
  </si>
  <si>
    <t xml:space="preserve"> [1126] TRAMADOL 10 MG/2 ML PIEZA P5</t>
  </si>
  <si>
    <t xml:space="preserve"> [1125] SUXAMETONIO SUCCILCOLINA .40MG/2ML REFRIG PIEZA P5</t>
  </si>
  <si>
    <t xml:space="preserve"> [1000] AGUA BIDESTILADA 10 ML (FCO) PIEZA</t>
  </si>
  <si>
    <t>[1003] ADENOSINA AMP 6 MG/ 2ML PIEZA P6</t>
  </si>
  <si>
    <t>[1006] AGUA INYECTABLE FCO 500 ML PIEZA P12</t>
  </si>
  <si>
    <t>[1022] BICARBONATO DE SODIO AMP. AL 7.5/10 ML PIEZA P50</t>
  </si>
  <si>
    <t>[1009] AMINOFILINA AMP. 250 MG/ 10 ML PIEZA P5</t>
  </si>
  <si>
    <t xml:space="preserve"> [1033] CAPTOPRIL TABLETAS 25 MG CAJA P30</t>
  </si>
  <si>
    <t xml:space="preserve"> [1035] CEFALOTINA 1 GR PIEZA P1</t>
  </si>
  <si>
    <t xml:space="preserve"> [1036] CEFOTAXIMA 1 GR PIEZA P1</t>
  </si>
  <si>
    <t xml:space="preserve">  [1038] CEFTRIAXONA 1 GR PIEZA P1</t>
  </si>
  <si>
    <t xml:space="preserve">  [1039] CIPROFLOXACINO AMP 200 MG/100 ML PIEZA P1</t>
  </si>
  <si>
    <t xml:space="preserve">   [1048] DEXAMETASONA AMP 8 MG/20ML PIEZA P1</t>
  </si>
  <si>
    <t xml:space="preserve">    [1049] DEXMEDETOMIDINA 200 MCG/2 ML PIEZA P5</t>
  </si>
  <si>
    <t xml:space="preserve">  [1050] DICLOFENACO AMP 75 MG / 3 ML</t>
  </si>
  <si>
    <t xml:space="preserve">   [1054] DOBUTAMINA AMP 250 MG/20 ML PIEZA P1</t>
  </si>
  <si>
    <t xml:space="preserve"> [1055] DOPAMINA AMP 200 MG/ 5 ML PIEZA P5</t>
  </si>
  <si>
    <t xml:space="preserve">  [1057] ENOXAPARINA 60 MG76 ML</t>
  </si>
  <si>
    <t>[1061] FITOMENADIONA AMP 10 MG/ 1 ML PIEZA P5</t>
  </si>
  <si>
    <t>[1064] GENTAMICINA AMP. 80 MG/2 ML PIEZA P1</t>
  </si>
  <si>
    <t xml:space="preserve"> [1065] GLUCONATO DE CALCIO AMP AL 10%/ 10 ML PIEZA P50</t>
  </si>
  <si>
    <t>[1080] LEVOFLOXACINO (FLOUNING) 750 MG 150 ML PIEZA P1</t>
  </si>
  <si>
    <t xml:space="preserve"> [1083] LIDOCAINA EN AEROSOL AL 10 % 10 GR/100 ML PIEZA P1</t>
  </si>
  <si>
    <t>[1088] METILPREDNISOLONA AMPULA 500 MG/8 ML</t>
  </si>
  <si>
    <t xml:space="preserve"> [1105] SEVOFLURANO LIQUIDO 250 ML PIEZA P1 (CONTROLADO)</t>
  </si>
  <si>
    <t xml:space="preserve">  [1124] SULFATO DE MAGNESIO 10 ML PIEZA P100</t>
  </si>
  <si>
    <t xml:space="preserve"> [1130] VASOPRESINA AMP 20 UI PIEZA P1</t>
  </si>
  <si>
    <t xml:space="preserve">  [1138] ACETILCISTEINA TABLETAS EFERVECENTES 60 MG</t>
  </si>
  <si>
    <t xml:space="preserve"> [2088] DESECHABLE BOTA P/ CIRUJANO PAQ./25</t>
  </si>
  <si>
    <t xml:space="preserve"> [1211] NALOXONA AMP .4 MG/1 ML (CONTROLADO) FRACC IV PIEZA P10</t>
  </si>
  <si>
    <t xml:space="preserve"> [2095] DESECH TRAJE P/ CIRUJANO FILIPINA Y PANTALON PIEZA </t>
  </si>
  <si>
    <t xml:space="preserve"> [2180] MASCARILLA PLAST C/ BOLSA DE REHINALACION PIEZA P50 </t>
  </si>
  <si>
    <t xml:space="preserve">[2197] PUNTAS NASALES P/ OXIGENO PIEZA P50 </t>
  </si>
  <si>
    <t xml:space="preserve"> [2002] AGUA OXIGENADA PIEZA P24</t>
  </si>
  <si>
    <t>[2124] GEL ANTIBACTERIAL PARA MANOS 20 LT PIEZA</t>
  </si>
  <si>
    <t>RELACIÓN DE INSUMOS ADQUIRIDOS 
PARA ATENDER EMERGENCIAS DE SALUD DENTRO DE LA CONTINGENCIA SANITARIA POR COVID -19
 2023</t>
  </si>
  <si>
    <t>RELACIÓN DE INSUMOS ADQUIRIDOS PARA
 ATENDER EMERGENCIAS DE SALUD DENTRO DE LA CONTINGENCIA SANITARIA POR COVID -19
 2022</t>
  </si>
  <si>
    <t>NOTA: Las adquisiciones siguen  el proceso ordinario para su trámite  de conformidad con la  Ley de  Compras Gubernamentales, Arrendamientos, Enajenaciones y Contratación de Servicios del Estado de Jalisco y sus Municipios.
Es importante señalar que la información que se entrega corresponde a pagos de insumos médicos realizados para dar cumplimiento a las obligaciones de la Dirección de Servicios Médicos Municipales, contenidas en el artículo 225 Quinquies, del Código de Gobierno Municipal de Guadalajara, como lo es mejorar la cobertura de servicio prehospitalario y urgencias médicas quirúrgicas; por lo que, dichas cifras corresponden adquisición de insumos médicos para proporcionar todas las atenciones médicas a las personas que acuden a las diversas Unidades Médicas de Urgencias, entre las cuales se encuentra COVID-19.
Del periodo de enero a julio del año 2022 no se cuenta con información procesada en razón de que hubo un cambio de sistema.</t>
  </si>
  <si>
    <t>NOTA: Las adquisiciones siguen  el proceso ordinario para su trámite  de conformidad con la  Ley de  Compras Gubernamentales, Arrendamientos, Enajenaciones y Contratación de Servicios del Estado de Jalisco y sus Municipios.
Es importante señalar que la información que se entrega corresponde a pagos de insumos médicos realizados para dar cumplimiento a las obligaciones de la Dirección de Servicios Médicos Municipales, contenidas en el artículo 225 Quinquies, del Código de Gobierno Municipal de Guadalajara, como lo es mejorar la cobertura de servicio prehospitalario y urgencias médicas quirúrgicas; por lo que, dichas cifras corresponden adquisición de insumos médicos para proporcionar todas las atenciones médicas a las personas que acuden a las diversas Unidades Médicas de Urgencias, entre las cuales se encuentra COVID-19.</t>
  </si>
  <si>
    <t>MONTO FINAL MAYO</t>
  </si>
  <si>
    <t>MAYO</t>
  </si>
  <si>
    <t xml:space="preserve"> [1008] AMIKACINA 500 MG/10 ML PIEZA</t>
  </si>
  <si>
    <t xml:space="preserve"> [1023] BONADOXINA AMP BECLIZINA/PIRIDOXINA PIEZA P5</t>
  </si>
  <si>
    <t xml:space="preserve"> [1013] ATORVASTATINA 40 MG TABLETA CAJA C30</t>
  </si>
  <si>
    <r>
      <t xml:space="preserve"> </t>
    </r>
    <r>
      <rPr>
        <sz val="12"/>
        <color theme="1"/>
        <rFont val="Arial"/>
        <family val="2"/>
      </rPr>
      <t xml:space="preserve"> [1063] FUROSEMIDA AMPULA 20 MG/2 ML</t>
    </r>
  </si>
  <si>
    <t>[1091] NIFEDIPINO TABLETAS 30 MG CAJA C/30</t>
  </si>
  <si>
    <t xml:space="preserve"> ALFEJ MEDICAL ITEMS, S. DE R.L. DE C.V.</t>
  </si>
  <si>
    <t>[1051] DIFENHIDRAMINA 10 MG/1 ML AMP PIEZA P1</t>
  </si>
  <si>
    <t xml:space="preserve"> [1102] SALBUTAMOL AEROSOL 20 MG INHALADOR C/200 DOSIS PIEZA P1</t>
  </si>
  <si>
    <t>[1103] SALBUTAMOL AMP 5MG/ 10 ML. P/NEBULIZAR PIEZA P1</t>
  </si>
  <si>
    <t xml:space="preserve"> [1200] DIAZEPAM AMP 10 MG/2 ML (CONTROLADO) FRACC II PIEZA P5</t>
  </si>
  <si>
    <t xml:space="preserve"> [1004] AGUA BIDESTILADA AMP 5 ML PIEZA</t>
  </si>
  <si>
    <t xml:space="preserve"> [1031] BUPIVACAINA CON GLUCOSA PESADA AMP 15 MG 3 ML PIEZA P5</t>
  </si>
  <si>
    <t xml:space="preserve"> [1053] DIGOXINA AMP .5 MG/ 2 ML PIEZA P6</t>
  </si>
  <si>
    <t>[1060] FENITOINA SODICA AMP 250 MG/ 5 ML PIEZA P 1</t>
  </si>
  <si>
    <t>[1062] FLUCONAZOL 2MG/50 ML IV PIEZA P1</t>
  </si>
  <si>
    <t xml:space="preserve"> [1073] INSULINA HUMANA INTERMEDIA 100 UI REFRIG PIEZA P1</t>
  </si>
  <si>
    <t>[1081] LIDOCAINA AL 2 % C/ EPINEFRINA AMP 1 GR/ 50 ML PIEZA P5</t>
  </si>
  <si>
    <t xml:space="preserve"> [1082] LIDOCAINA AL 2% AMP 1 GR/50 ML PIEZA P5</t>
  </si>
  <si>
    <t xml:space="preserve"> [1095] OXITOCINA AMP 5UI / 1 ML PIEZA P50 REFRIGERADO</t>
  </si>
  <si>
    <t xml:space="preserve">   [2171] MASCARILLA LARINGEA N° 2 PIEZA </t>
  </si>
  <si>
    <t xml:space="preserve">   [2172] MASCARILLA LARINGEA N° 2.5 PIEZA </t>
  </si>
  <si>
    <t xml:space="preserve"> [2173] MASCARILLA LARINGEA N° 3 PIEZA </t>
  </si>
  <si>
    <t xml:space="preserve">               ALMACEN GENERAL RECURSOS MATERIALES</t>
  </si>
  <si>
    <t xml:space="preserve">  [4042] GUANTE P/ ASEO DOMESTICO TAMAÑO MEDIANO PAR</t>
  </si>
  <si>
    <t xml:space="preserve"> [4082] DESINFECTANTE EN AEROSOL</t>
  </si>
  <si>
    <t>CARLOS NAFARRATE, S.A. DE C.V.</t>
  </si>
  <si>
    <t xml:space="preserve">   [2136] GUANTE P/ CIRUGIA ESTER DESECH 7 PAR P50 </t>
  </si>
  <si>
    <t xml:space="preserve"> COMERCIALIZADORA FARMACEUTICA DE CHIAPAS</t>
  </si>
  <si>
    <t xml:space="preserve"> [6028] OXIMETRO</t>
  </si>
  <si>
    <t xml:space="preserve">  DMN DISTRIBUIDORA MEDICA NINNUS</t>
  </si>
  <si>
    <t xml:space="preserve"> [2020] ANTISEPTICO-GERMICIDA YODO POVI ESPUMA 0.8 % 3.5 LTS. GALON </t>
  </si>
  <si>
    <t xml:space="preserve">[2057] CATETER TAFLON RADIO OPACO T JELLCO CAL 18 FR PIEZA </t>
  </si>
  <si>
    <t xml:space="preserve"> [2079] CONECTOR UNIV NIPLE (COLA DE RATON P/ TOMA DE OXIGENO PIEZA)</t>
  </si>
  <si>
    <t>[2104] EQUIPO P/ APLICAR VOLUMENES MEDIDOS MICROGOTERO 100 ML PIEZA</t>
  </si>
  <si>
    <t xml:space="preserve"> [2107] EQUIPO P/ TRANSFUSION C/ FILTRO S/ AGUJA PIEZA </t>
  </si>
  <si>
    <t xml:space="preserve"> [2111] EQUIPO P/VENOCLISIS S/A MICROGOTERO EST DESECH PIEZA </t>
  </si>
  <si>
    <t>[2130] GUANTE DE NITRILO GRANDE PZA. C/100</t>
  </si>
  <si>
    <t xml:space="preserve"> [2268] TUBO ENDOTRAQ C / GLOBO DESECH MURPHY 9.0 MM 34 FR PIEZA P10</t>
  </si>
  <si>
    <t xml:space="preserve"> IMAGEN DE ALTA ESPECIALIDAD DE JALISCO SC</t>
  </si>
  <si>
    <t xml:space="preserve"> [6012] PUNTILLAS AMARILLAS PAQ P1000 </t>
  </si>
  <si>
    <t>[6013] PUNTILLAS AZULES</t>
  </si>
  <si>
    <t xml:space="preserve">  IMPLEMENTOS MEDICOS DE OCCIDENTE, S.A. DE C,V,</t>
  </si>
  <si>
    <t>[2080] CUBRE BOCAS DESECHABLE TRICAPA TERMOSELLADO AZUL PAQ 50</t>
  </si>
  <si>
    <t xml:space="preserve">[2098] DRENAJE P/ ASP PREV HEMATOMA POST OPER 1/8 3 MM ´PIEZA </t>
  </si>
  <si>
    <t xml:space="preserve"> [2110] EQUIPO P/ VENOCLISIS S/A C/ NORMOGOTERO EST DESECH PIEZA </t>
  </si>
  <si>
    <t>PRESEFA, S.A. DE C.V.</t>
  </si>
  <si>
    <t xml:space="preserve">[2006] AGUJA HIPODERMICA DESECH. 25X16 PIEZA P100 </t>
  </si>
  <si>
    <t xml:space="preserve"> [2019] ANTISEPTICO ESTER SUPEROXID MICRODACYN 60 GALON P4 </t>
  </si>
  <si>
    <t xml:space="preserve"> [2054] CATETER TEFLON RADIO OPACO T JELLCO CAL 14 FR PIEZA </t>
  </si>
  <si>
    <t xml:space="preserve">  [2055] CATETER TEFLON RADIO OPACO T-JELLCO CAL 16 FR PIEZA </t>
  </si>
  <si>
    <t xml:space="preserve"> [2059] CATETER TEFLON RADIO OPACO T- JELLCO CAL 20 FR PIEZA </t>
  </si>
  <si>
    <t xml:space="preserve">   [2060] CATETER TEFLON RADIO OPACO T- JELLCO CAL 22 FR PIEZA </t>
  </si>
  <si>
    <t xml:space="preserve"> [2061] CATETER TEFLON RADIO OPACO T-JELLCO CAL 24 FR PIEZA </t>
  </si>
  <si>
    <t xml:space="preserve"> [2081] CUBRE CAMA HOSPITALARIO ESTANDAR PIEZA</t>
  </si>
  <si>
    <t xml:space="preserve">  [2082] CUBREBOCAS DESECHABLE KN95 PZA</t>
  </si>
  <si>
    <t xml:space="preserve">   [2084] DERMO QURIT 500 ML. 12 % PIEZA</t>
  </si>
  <si>
    <t xml:space="preserve">  [2104] EQUIPO P/ APLICAR VOLUMENES MEDIDOS MICROGOTERO 100 ML PIEZA</t>
  </si>
  <si>
    <t xml:space="preserve"> [2105] EQUIPO P/ DREN PLEURAL 3 CAM SELLO AGUA 2 LT. PIEZA P6 </t>
  </si>
  <si>
    <t xml:space="preserve">[2158] JERINGA DESECH 10 ML C/ AGUJA 20X32 PIEZA P100 </t>
  </si>
  <si>
    <t>[2169] MASCARILLA LARINGEA N° 1 PIEZA</t>
  </si>
  <si>
    <t xml:space="preserve">    [2175] MASCARILLA P/ ANETESIA NEONATAL PIEZA</t>
  </si>
  <si>
    <t xml:space="preserve"> [2266] TUBO ENDOTRAQ C/ GLOBO DESECH MURPHY 8.0 MM 30 FR PIEZA P10 </t>
  </si>
  <si>
    <t xml:space="preserve">      [2267] TUBO ENDOTRAQ C/ GLOBO DESECH MURPHY 8.5 MM 32 FR PIEZA P10 </t>
  </si>
  <si>
    <t xml:space="preserve">  [2094] DESECH GORRO P/ PACIENTE Y ENFERMERA PAQ C/100 </t>
  </si>
  <si>
    <t xml:space="preserve"> [2168] MASCARILLA C/ NEBULIZADOR P/ ADULTO PIEZA P50 </t>
  </si>
  <si>
    <t>JUNIO</t>
  </si>
  <si>
    <t xml:space="preserve"> [1001] ACETAMINOFEN SUPOSITORIOS 300 MG (TEMPRA) CAJA C/30</t>
  </si>
  <si>
    <t xml:space="preserve">  [1072] INSULINA GLARGINA FRASCO AMP 100 UI 10 ML PZA</t>
  </si>
  <si>
    <t xml:space="preserve">  [1074] INSULINA HUMANA RAPIDA 100 UI REFRIG PIEZA P1</t>
  </si>
  <si>
    <t xml:space="preserve">  [1036] CEFOTAXIMA 1 GR PIEZA P1</t>
  </si>
  <si>
    <t>BRAMATADO S.A DE C.V</t>
  </si>
  <si>
    <t>GRUPO PRO ECOLOGICO MEXICANO S.A DE C.V</t>
  </si>
  <si>
    <t xml:space="preserve"> PRODUCTOS HOSPITALARIOS DE OCCIDENTE S.A. DE C.V.</t>
  </si>
  <si>
    <t>ALMACEN GENERAL RECURSOS MATERIALES</t>
  </si>
  <si>
    <t xml:space="preserve"> [2262] TUBO ENDOTRAQ C/ GLOBO DESECH MURPHY 6.0 MM 24 FR PIEZA P10 </t>
  </si>
  <si>
    <t>[2255] TUBO ENDOTRAQ S/ GLOBO DESECH MURPHY 2.5 MM 10 FR.PIEZA P1</t>
  </si>
  <si>
    <t xml:space="preserve"> [2264] TUBO ENDOTRAQ C/ GLOBO DESECH MURPHY 7.0 MM 28 FR PIEZA P10 </t>
  </si>
  <si>
    <t>[4011] BOLSA ROJA P/ R.P.B.I. 110X120 PZA</t>
  </si>
  <si>
    <t xml:space="preserve"> [4012] BOLSA ROJA P/ R.P.B.I. 70 X 90 PIEZA</t>
  </si>
  <si>
    <t xml:space="preserve"> [4013] BOLSA ROJA RPBI 55X60 
PIEZA</t>
  </si>
  <si>
    <t xml:space="preserve">  [2125] GEL ANTIBACTERIAL PARA MANOS GALON 3.8 LTS </t>
  </si>
  <si>
    <t xml:space="preserve">  [2170] MASCARILLA LARINGEA N° 1.5 PIEZA </t>
  </si>
  <si>
    <t xml:space="preserve">  [2179] MASCARILLA PEDIATRICA C/ NEBULIZADOR PIEZA P50 </t>
  </si>
  <si>
    <t xml:space="preserve">[2256] TUBO ENDOTRAQ S/ GLOBO DESECH MURPHY 3.0 MM 12 FR PIEZA P10 </t>
  </si>
  <si>
    <t xml:space="preserve"> [2258] TUBO ENDOTRAQ C/ GLOBO DESECH MURPHY 4.0 MM 16 FR PIEZA P10 </t>
  </si>
  <si>
    <t xml:space="preserve">[2259] TUBO ENDOTRAQ C /GLOBO DESECH MURPHY 4.5 MM 18 FR PIEZA P10 </t>
  </si>
  <si>
    <t xml:space="preserve">[2260] TUBO ENDOTRAQ C/ GLOBO DESECH MURPHY 5.0 MM 20 FR PIEZA P10 </t>
  </si>
  <si>
    <t xml:space="preserve"> [2261] TUBO ENDOTRAQ C/ GLOBO DESECH MURPHY 5.5 MM 22 FR PIEZA P10 </t>
  </si>
  <si>
    <t xml:space="preserve">[2262] TUBO ENDOTRAQ C/ GLOBO DESECH MURPHY 6.0 MM 24 FR PIEZA P10 </t>
  </si>
  <si>
    <t xml:space="preserve"> [2263] TUBO ENDOTRAQ C/ GLOBO DESECH MURPHY 6.5 MM 26 FR PIEZA P10 </t>
  </si>
  <si>
    <t xml:space="preserve"> [2265] TUBO ENDOTRAQ C/ GLOBO DESECH MURPHY 7.5 MM 28 FR PIEZA P10 </t>
  </si>
  <si>
    <t xml:space="preserve"> [4043] GUANTE P/ ASEO DOMESTICO TAMAÑO GRANDE PAR</t>
  </si>
  <si>
    <t>MONTO FINAL JUNIO</t>
  </si>
  <si>
    <t>MONTO FINAL JULIO</t>
  </si>
  <si>
    <t>JULIO</t>
  </si>
  <si>
    <t>[1125] SUXAMETONIO SUCCILCOLINA .40MG/2ML REFRIG PIEZA P5</t>
  </si>
  <si>
    <t>[1200] DIAZEPAM AMP 10 MG/2 ML (CONTROLADO) FRACC II PIEZA P5</t>
  </si>
  <si>
    <t>[1201] EFEDRINA AMP .50 MG/ 2 ML (CONTROLADO) FRACC. IV PIEZA P100</t>
  </si>
  <si>
    <t>[1206] FLUMAZENIL AMP .5 MG /5 ML (CONTROLADO) FRAC. II) PIEZA P1</t>
  </si>
  <si>
    <t>[1202] ETOMIDATO AMP 20 MG/ 10 ML (CONTROLADO) FRACC II PIEZA P 5</t>
  </si>
  <si>
    <t>[1108] SOLUCION CLORURO DE SODIO 100 ML AL .9 % PIEZA P50</t>
  </si>
  <si>
    <t>[1032] BUTILHIOSCINA SIMPLE AMP 20 MG PIEZA</t>
  </si>
  <si>
    <t xml:space="preserve">                    [2088] DESECHABLE BOTA P/ CIRUJANO PAQ./25</t>
  </si>
  <si>
    <t xml:space="preserve">                    [2093] DESECH GORRO P/ CIRUJANO PAQ C/100 </t>
  </si>
  <si>
    <t xml:space="preserve">                    [2121] GASA SECA CORTADA 7.5X5 CON 12 CAPAS</t>
  </si>
  <si>
    <t xml:space="preserve">                    [2132] GUANTE DESECH ESTER P/ EXPLORACION CH PIEZA P100 </t>
  </si>
  <si>
    <t xml:space="preserve">                    [2133] GUANTE DESECH ESTER P/ EXPLORACION MED PIEZA P100 </t>
  </si>
  <si>
    <t xml:space="preserve">                    [2134] GUANTE ESTER P/ EXPLORACION GDE PIEZA P100 </t>
  </si>
  <si>
    <t xml:space="preserve">                    [2136] GUANTE P/ CIRUGIA ESTER DESECH 7 PAR P50 </t>
  </si>
  <si>
    <t xml:space="preserve">                    [2137] GUANTE P/ CIRUGIA ESTER DESECH 7.5 PAR P50 </t>
  </si>
  <si>
    <t xml:space="preserve">                    [2139] GUANTE P/ CIRUGIA ESTER DESECH 8.5 PAR P50 </t>
  </si>
  <si>
    <t xml:space="preserve">                    [2158] JERINGA DESECH 10 ML C/ AGUJA 20X32 PIEZA P100 </t>
  </si>
  <si>
    <t xml:space="preserve">                    [2159] JERINGA PLASTICA 20 ML. S/ AGUJA PIEZA P50 </t>
  </si>
  <si>
    <t xml:space="preserve">                    [2245] TELA ADHESIVA ACETATO 10X5 CM (2") PIEZA P6 </t>
  </si>
  <si>
    <t xml:space="preserve">                    [2246] TELA ADHESIVA ACETATO 10X7.5 CM (3") PIEZA P4 </t>
  </si>
  <si>
    <t xml:space="preserve">                    [2278] VENDA ELASTICA DE 10 CM X 5 MTS PIEZA P12 </t>
  </si>
  <si>
    <t xml:space="preserve">                    [2122] GASA SECA CORTADA 10X10 CON 12 CAPAS</t>
  </si>
  <si>
    <t xml:space="preserve">                    [2138] GUANTE P/ CIRUGIA ESTER DESECH 8 PAR P50 </t>
  </si>
  <si>
    <t xml:space="preserve">                    [2151] JABON P/ USO PRE QX LIQUIDO Y NEUTRO GALON P4 </t>
  </si>
  <si>
    <t xml:space="preserve">                    [2156] JERINGA DESECH 3 ML C/ AGUJA 20X32 PIEZA P100 </t>
  </si>
  <si>
    <t xml:space="preserve">                    [2157] JERINGA DESECH 5 ML C/ AGUJA 20X32 PIEZA P100 </t>
  </si>
  <si>
    <t xml:space="preserve">                    [2180] MASCARILLA PLAST C/ BOLSA DE REHINALACION PIEZA P50 </t>
  </si>
  <si>
    <t xml:space="preserve">                    [2276] VENDA ELASTICA DE 5 CM X 5 MTS PIEZA P12 </t>
  </si>
  <si>
    <t xml:space="preserve">                    [2043] CANULA OROF TRANSP G-INFANTIL 50 MM PIEZA 
° 0</t>
  </si>
  <si>
    <t xml:space="preserve">                    [2210] SONDA P/ ASP SEC ADULTO DESECH 55 CMX6 MM CAL 18 FR PIEZA </t>
  </si>
  <si>
    <t>GRUPO EMEQUR</t>
  </si>
  <si>
    <t xml:space="preserve">                    [2277] VENDA ELASTICA DE 7 CM X 5 MTS PIEZA P12 </t>
  </si>
  <si>
    <t xml:space="preserve">                    [4013] BOLSA ROJA RPBI 55X60 
PIEZA</t>
  </si>
  <si>
    <t xml:space="preserve">                    [4010] BOLSA NEGRA P/ BASURA JUMBO 70X30X120 CM KILO P25</t>
  </si>
  <si>
    <t xml:space="preserve">                    [4024] CLORO AL 6% BIDON 20 LTS </t>
  </si>
  <si>
    <t xml:space="preserve">                    [4042] GUANTE P/ ASEO DOMESTICO TAMAÑO MEDIANO PAR</t>
  </si>
  <si>
    <t xml:space="preserve">                    [4047] JABON DETERGENTE P/ ROPA BOLSA 10 KGS PIEZA </t>
  </si>
  <si>
    <t>[1056] ENOXAPARINA JERINGA 40 MG</t>
  </si>
  <si>
    <t>[1090] METRONIDAZOL AMP 500 MG /100 ML PIEZA P50</t>
  </si>
  <si>
    <t>[1111] SOLUCION CLORURO DE SODIO 1000 ML AL .9 % PIEZA P12</t>
  </si>
  <si>
    <t>[1204] FENTANILO .5 MG/10 ML CONTROLADO</t>
  </si>
  <si>
    <t>POLIMEDICAMENTOS DE OCCIDENTE, S.A DE C.V</t>
  </si>
  <si>
    <t>[1005] AGUA ESTERIL 1000 ML PIEZA P6</t>
  </si>
  <si>
    <t>[1008] AMIKACINA 500 MG/10 ML PIEZA</t>
  </si>
  <si>
    <t>[1017] BENCIL PENICILINA PROC. 400,000 UI PIEZA P1</t>
  </si>
  <si>
    <t>[1018] BENCIL PENICILINA PROC. 800,000 UI PIEZA P1</t>
  </si>
  <si>
    <t>[1031] BUPIVACAINA CON GLUCOSA PESADA AMP 15 MG 3 ML PIEZA P5</t>
  </si>
  <si>
    <t>[1048] DEXAMETASONA AMP 8 MG/20ML PIEZA P1</t>
  </si>
  <si>
    <t>[1050] DICLOFENACO AMP 75 MG / 3 ML</t>
  </si>
  <si>
    <t>[1058] EPINEFRINA (ADRENALINA) AMP 1 MG/ 1 ML PIEZA P50</t>
  </si>
  <si>
    <t>[1074] INSULINA HUMANA RAPIDA 100 UI REFRIG PIEZA P1</t>
  </si>
  <si>
    <t>[1066] HAES STERIL AL 6 % HIDROXIETIL ALMIDON 500 ML PIEZA P1</t>
  </si>
  <si>
    <t>[1046] CLORURO DE POTASIO AMP 1.49 GR / 10 ML</t>
  </si>
  <si>
    <t>[1093] NOREPINEFRINA AMP 4 MG/4 ML PIEZA P50</t>
  </si>
  <si>
    <t>[2121] GASA SECA CORTADA 7.5X5 CON 12 CAPAS</t>
  </si>
  <si>
    <t xml:space="preserve">[2132] GUANTE DESECH ESTER P/ EXPLORACION CH PIEZA P100 </t>
  </si>
  <si>
    <t xml:space="preserve">[2133] GUANTE DESECH ESTER P/ EXPLORACION MED PIEZA P100 </t>
  </si>
  <si>
    <t xml:space="preserve">[2278] VENDA ELASTICA DE 10 CM X 5 MTS PIEZA P12 </t>
  </si>
  <si>
    <t>LEOPOLDO RAFAEL URIBE RUVALCABA</t>
  </si>
  <si>
    <t>[1105] SEVOFLURANO LIQUIDO 250 ML PIEZA P1 (CONTROLADO)</t>
  </si>
  <si>
    <t>[1107] SOLUCION 500 ML GLUCOSA 5% CLNA AL .9 % MIXTA PIEZA P24</t>
  </si>
  <si>
    <t xml:space="preserve"> [1109] SOLUCION CLORURO DE SODIO 250 ML AL .9 % PIEZA P24</t>
  </si>
  <si>
    <t xml:space="preserve"> [1112] SOLUCION CLORURO DE SODIO AL 17.7 %/ 10 ML PIEZA P100</t>
  </si>
  <si>
    <t>[1124] SULFATO DE MAGNESIO 10 ML PIEZA P100</t>
  </si>
  <si>
    <t>[1126] TRAMADOL 10 MG/2 ML PIEZA P5</t>
  </si>
  <si>
    <t>[1212] PROPOFOL AMP 200 MG/20 ML PIEZA P5 (CONTROLADO)</t>
  </si>
  <si>
    <t>[1203] FENTANILO .25 MG/ 5 ML CONTROLADO</t>
  </si>
  <si>
    <t>[2110] EQUIPO P/ VENOCLISIS S/A C/ NORMOGOTERO EST DESECH PIEZA</t>
  </si>
  <si>
    <t>[2088] DESECHABLE BOTA P/ CIRUJANO PAQ./25</t>
  </si>
  <si>
    <t xml:space="preserve">[2099] ELECTRODO DESP P/M CON PAST COND/USO T/INT PIEZA P50 </t>
  </si>
  <si>
    <t xml:space="preserve">[2136] GUANTE P/ CIRUGIA ESTER DESECH 7 PAR P50 </t>
  </si>
  <si>
    <t xml:space="preserve">[2137] GUANTE P/ CIRUGIA ESTER DESECH 7.5 PAR P50 </t>
  </si>
  <si>
    <t xml:space="preserve">[2138] GUANTE P/ CIRUGIA ESTER DESECH 8 PAR P50 </t>
  </si>
  <si>
    <t xml:space="preserve">[2139] GUANTE P/ CIRUGIA ESTER DESECH 8.5 PAR P50 </t>
  </si>
  <si>
    <t xml:space="preserve">[2151] JABON P/ USO PRE QX LIQUIDO Y NEUTRO GALON P4 </t>
  </si>
  <si>
    <t xml:space="preserve">[2157] JERINGA DESECH 5 ML C/ AGUJA 20X32 PIEZA P100 </t>
  </si>
  <si>
    <t xml:space="preserve">[2159] JERINGA PLASTICA 20 ML. S/ AGUJA PIEZA P50 </t>
  </si>
  <si>
    <t xml:space="preserve">[2180] MASCARILLA PLAST C/ BOLSA DE REHINALACION PIEZA P50 </t>
  </si>
  <si>
    <t xml:space="preserve">[2245] TELA ADHESIVA ACETATO 10X5 CM (2") PIEZA P6 </t>
  </si>
  <si>
    <t xml:space="preserve">[2246] TELA ADHESIVA ACETATO 10X7.5 CM (3") PIEZA P4 </t>
  </si>
  <si>
    <t xml:space="preserve">[2277] VENDA ELASTICA DE 7 CM X 5 MTS PIEZA P12 </t>
  </si>
  <si>
    <t xml:space="preserve">[2279] VENDA ELASTICA DE 15 CM X 5 MTS PIEZA P12 </t>
  </si>
  <si>
    <t xml:space="preserve">[4013] BOLSA ROJA RPBI 55X60 </t>
  </si>
  <si>
    <t>[4041] GUANTE P/ ASEO DOMESTICO TAMAÑO MEDIANO PAR</t>
  </si>
  <si>
    <t xml:space="preserve">[4047] JABON DETERGENTE P/ ROPA BOLSA 10 KGS PIEZA </t>
  </si>
  <si>
    <t>[1097] PARACETAMOL (TEMPRA) 1 GR 100 ML IV PIEZA P12</t>
  </si>
  <si>
    <t>[1070] HIDROCORTISONA AMP 500 MG/ 2 ML</t>
  </si>
  <si>
    <t>[1042] CLONIXINATO DE LISINA AMP 100 MG 2 ML PIEZA P5</t>
  </si>
  <si>
    <t>[1071] IMIPENEM-CILAS 500 MG PIEZA P1</t>
  </si>
  <si>
    <t>[1119] SOLUCION HARTMAN 1000 ML PIEZA P12</t>
  </si>
  <si>
    <t>[2073] CIRCUITO 2 VIAS C/ LINEAS TRAMPA DE AGUA FILTRO Y LINEA 1617</t>
  </si>
  <si>
    <t>[2075] CIRCUITO DOS VIAS CON TRAMPA DE AGUA (terapia intensiva) PZA</t>
  </si>
  <si>
    <t>[2122] GASA SECA CORTADA 10X10 CON 12 CAPAS</t>
  </si>
  <si>
    <t xml:space="preserve">[2156] JERINGA DESECH 3 ML C/ AGUJA 20X32 PIEZA P100 </t>
  </si>
  <si>
    <t xml:space="preserve">[2161] LAPIZ P/ ELECTROCAUTERIO 3 ENTRADAS DESECH PIEZA </t>
  </si>
  <si>
    <t xml:space="preserve">[2276] VENDA ELASTICA DE 5 CM X 5 MTS PIEZA P12 </t>
  </si>
  <si>
    <t xml:space="preserve">[2280] VENDA ELASTICA DE 30 CM X 5 MTS PIEZA P12 </t>
  </si>
  <si>
    <t>[2324] ALCOHOL ETILICO 70°G.L. 250ML</t>
  </si>
  <si>
    <t>[4013] BOLSA ROJA RPBI 55X60 
PIEZA</t>
  </si>
  <si>
    <t xml:space="preserve">[2110] EQUIPO P/ VENOCLISIS S/A C/ NORMOGOTERO EST DESECH PIEZA </t>
  </si>
  <si>
    <t xml:space="preserve">[2135] GUANTE P/ CIRUGIA ESTER DESECH 6.5 PAR P50 </t>
  </si>
  <si>
    <t>[4010] BOLSA NEGRA P/ BASURA JUMBO 70X30X120 CM KILO P25</t>
  </si>
  <si>
    <t xml:space="preserve">[4026] CLORO EN PASTILLA (CHICA) PIEZA </t>
  </si>
  <si>
    <t>[4027] CUBETA DE PLASTICO CAP. 10 LTS PIEZA</t>
  </si>
  <si>
    <t>[4029] DESODORANTE PARA BAÑO EN PASTILLA PIEZA</t>
  </si>
  <si>
    <t xml:space="preserve">[4034] ESCOBA DE PLASTICO DOMESTICA DE 6 HILOS PIEZA </t>
  </si>
  <si>
    <t xml:space="preserve">[4036] FIBRA LIMPIADORA SCOTCH BRITE S/ ESPONJA PIEZA </t>
  </si>
  <si>
    <t>[4043] GUANTE P/ ASEO DOMESTICO TAMAÑO GRANDE PAR</t>
  </si>
  <si>
    <t>[4045] DETERGENTE LIQUIDO PARA TRASTES</t>
  </si>
  <si>
    <t xml:space="preserve">[4046] JABON DE TOCADOR 100 GR PIEZA </t>
  </si>
  <si>
    <t xml:space="preserve">[4052] LIMPIADOR PINOL BIDON 20 LTS </t>
  </si>
  <si>
    <t xml:space="preserve">[4053] LIMPIAVIDRIOS 1 LT. PIEZA </t>
  </si>
  <si>
    <t>[4058] PAPEL HIGIENICO TAMAÑO JUMBO PIEZA P6</t>
  </si>
  <si>
    <t xml:space="preserve">[4059] PAPEL JUMBO P/ MANOS PIEZA P6 </t>
  </si>
  <si>
    <t xml:space="preserve">[4069] SHAMPOO PARA MANOS GALON </t>
  </si>
  <si>
    <t xml:space="preserve">[4072] TOALLA SANITA PAQ. P150 HOJAS </t>
  </si>
  <si>
    <t xml:space="preserve">[4074] TRAPEADOR DE HILO DE ALGODON DE 500 GRS. PIEZA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</si>
</sst>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00_-;\-&quot;$&quot;* #,##0.00_-;_-&quot;$&quot;* &quot;-&quot;??_-;_-@"/>
  </numFmts>
  <fonts count="19" x14ac:knownFonts="1">
    <font>
      <sz val="11"/>
      <color theme="1"/>
      <name val="Arial"/>
    </font>
    <font>
      <sz val="11"/>
      <color theme="1"/>
      <name val="Calibri"/>
      <family val="2"/>
      <scheme val="minor"/>
    </font>
    <font>
      <sz val="11"/>
      <color theme="1"/>
      <name val="Verdana"/>
      <family val="2"/>
    </font>
    <font>
      <sz val="10"/>
      <color theme="1"/>
      <name val="Verdana"/>
      <family val="2"/>
    </font>
    <font>
      <b/>
      <sz val="10"/>
      <color theme="1"/>
      <name val="Verdana"/>
      <family val="2"/>
    </font>
    <font>
      <sz val="11"/>
      <color theme="1"/>
      <name val="Arial"/>
      <family val="2"/>
    </font>
    <font>
      <sz val="11"/>
      <color theme="1"/>
      <name val="Arial"/>
      <family val="2"/>
    </font>
    <font>
      <sz val="10"/>
      <color theme="1"/>
      <name val="Montserrat"/>
      <family val="3"/>
    </font>
    <font>
      <b/>
      <sz val="10"/>
      <color theme="1"/>
      <name val="Montserrat"/>
      <family val="3"/>
    </font>
    <font>
      <b/>
      <sz val="20"/>
      <color theme="4" tint="-0.499984740745262"/>
      <name val="Montserrat"/>
      <family val="3"/>
    </font>
    <font>
      <sz val="11"/>
      <color theme="1"/>
      <name val="Arial"/>
      <family val="2"/>
    </font>
    <font>
      <b/>
      <sz val="10"/>
      <color theme="0"/>
      <name val="Arial"/>
      <family val="2"/>
    </font>
    <font>
      <sz val="10"/>
      <color theme="1"/>
      <name val="Arial"/>
      <family val="2"/>
    </font>
    <font>
      <b/>
      <sz val="10"/>
      <color theme="1"/>
      <name val="Arial"/>
      <family val="2"/>
    </font>
    <font>
      <sz val="12"/>
      <color theme="1"/>
      <name val="Arial"/>
      <family val="2"/>
    </font>
    <font>
      <b/>
      <sz val="11"/>
      <color theme="1"/>
      <name val="Calibri"/>
      <family val="2"/>
      <scheme val="minor"/>
    </font>
    <font>
      <b/>
      <sz val="10"/>
      <name val="Arial"/>
      <family val="2"/>
    </font>
    <font>
      <sz val="10"/>
      <name val="Arial"/>
      <family val="2"/>
    </font>
    <font>
      <sz val="11"/>
      <name val="Calibri"/>
      <family val="2"/>
      <scheme val="minor"/>
    </font>
  </fonts>
  <fills count="43">
    <fill>
      <patternFill patternType="none"/>
    </fill>
    <fill>
      <patternFill patternType="gray125"/>
    </fill>
    <fill>
      <patternFill patternType="solid">
        <fgColor rgb="FF1F3864"/>
        <bgColor rgb="FF1F3864"/>
      </patternFill>
    </fill>
    <fill>
      <patternFill patternType="solid">
        <fgColor rgb="FF002060"/>
        <bgColor rgb="FF002060"/>
      </patternFill>
    </fill>
    <fill>
      <patternFill patternType="solid">
        <fgColor theme="9" tint="-0.249977111117893"/>
        <bgColor rgb="FFFFC000"/>
      </patternFill>
    </fill>
    <fill>
      <patternFill patternType="solid">
        <fgColor theme="9" tint="-0.249977111117893"/>
        <bgColor indexed="64"/>
      </patternFill>
    </fill>
    <fill>
      <patternFill patternType="solid">
        <fgColor theme="9" tint="0.59999389629810485"/>
        <bgColor rgb="FFFEF2CB"/>
      </patternFill>
    </fill>
    <fill>
      <patternFill patternType="solid">
        <fgColor theme="8" tint="-0.24994659260841701"/>
        <bgColor rgb="FFFFC000"/>
      </patternFill>
    </fill>
    <fill>
      <patternFill patternType="solid">
        <fgColor theme="8" tint="-0.24994659260841701"/>
        <bgColor indexed="64"/>
      </patternFill>
    </fill>
    <fill>
      <patternFill patternType="solid">
        <fgColor theme="8" tint="0.59996337778862885"/>
        <bgColor rgb="FFFEF2CB"/>
      </patternFill>
    </fill>
    <fill>
      <patternFill patternType="solid">
        <fgColor theme="5" tint="-0.249977111117893"/>
        <bgColor rgb="FFFFC000"/>
      </patternFill>
    </fill>
    <fill>
      <patternFill patternType="solid">
        <fgColor theme="4" tint="-0.24994659260841701"/>
        <bgColor rgb="FFFFC000"/>
      </patternFill>
    </fill>
    <fill>
      <patternFill patternType="solid">
        <fgColor theme="0" tint="-0.14999847407452621"/>
        <bgColor indexed="64"/>
      </patternFill>
    </fill>
    <fill>
      <patternFill patternType="solid">
        <fgColor theme="4" tint="0.59999389629810485"/>
        <bgColor rgb="FFFEF2CB"/>
      </patternFill>
    </fill>
    <fill>
      <patternFill patternType="solid">
        <fgColor theme="4" tint="0.59999389629810485"/>
        <bgColor indexed="64"/>
      </patternFill>
    </fill>
    <fill>
      <patternFill patternType="solid">
        <fgColor theme="8" tint="0.59999389629810485"/>
        <bgColor rgb="FFFEF2CB"/>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rgb="FFFEF2CB"/>
      </patternFill>
    </fill>
    <fill>
      <patternFill patternType="solid">
        <fgColor theme="7" tint="-0.249977111117893"/>
        <bgColor rgb="FFFFC000"/>
      </patternFill>
    </fill>
    <fill>
      <patternFill patternType="solid">
        <fgColor theme="2"/>
        <bgColor indexed="64"/>
      </patternFill>
    </fill>
    <fill>
      <patternFill patternType="solid">
        <fgColor theme="2"/>
        <bgColor rgb="FFFEF2CB"/>
      </patternFill>
    </fill>
    <fill>
      <patternFill patternType="solid">
        <fgColor theme="5" tint="0.59999389629810485"/>
        <bgColor rgb="FFFEF2CB"/>
      </patternFill>
    </fill>
    <fill>
      <patternFill patternType="solid">
        <fgColor theme="5" tint="0.59999389629810485"/>
        <bgColor indexed="64"/>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8" tint="-0.249977111117893"/>
        <bgColor rgb="FFFFC000"/>
      </patternFill>
    </fill>
    <fill>
      <patternFill patternType="solid">
        <fgColor theme="7" tint="0.79998168889431442"/>
        <bgColor rgb="FF000000"/>
      </patternFill>
    </fill>
    <fill>
      <patternFill patternType="solid">
        <fgColor rgb="FFFFC000"/>
        <bgColor indexed="64"/>
      </patternFill>
    </fill>
    <fill>
      <patternFill patternType="solid">
        <fgColor rgb="FFFFC000"/>
        <bgColor rgb="FFFFC000"/>
      </patternFill>
    </fill>
    <fill>
      <patternFill patternType="solid">
        <fgColor theme="0"/>
        <bgColor indexed="64"/>
      </patternFill>
    </fill>
    <fill>
      <patternFill patternType="solid">
        <fgColor theme="7" tint="0.79998168889431442"/>
        <bgColor rgb="FFFFC000"/>
      </patternFill>
    </fill>
    <fill>
      <patternFill patternType="solid">
        <fgColor rgb="FFFFCC00"/>
        <bgColor rgb="FFFFC000"/>
      </patternFill>
    </fill>
    <fill>
      <patternFill patternType="solid">
        <fgColor theme="2" tint="-0.499984740745262"/>
        <bgColor rgb="FFFFC000"/>
      </patternFill>
    </fill>
    <fill>
      <patternFill patternType="solid">
        <fgColor theme="2" tint="-0.14999847407452621"/>
        <bgColor rgb="FFFFC000"/>
      </patternFill>
    </fill>
    <fill>
      <patternFill patternType="solid">
        <fgColor theme="2" tint="-0.14999847407452621"/>
        <bgColor rgb="FFFEF2CB"/>
      </patternFill>
    </fill>
    <fill>
      <patternFill patternType="solid">
        <fgColor theme="2" tint="-0.14999847407452621"/>
        <bgColor indexed="64"/>
      </patternFill>
    </fill>
    <fill>
      <patternFill patternType="solid">
        <fgColor rgb="FF9B9B9B"/>
        <bgColor rgb="FFFFC000"/>
      </patternFill>
    </fill>
    <fill>
      <patternFill patternType="solid">
        <fgColor theme="8" tint="0.79998168889431442"/>
        <bgColor rgb="FFFFC000"/>
      </patternFill>
    </fill>
    <fill>
      <patternFill patternType="solid">
        <fgColor rgb="FFE5CFE9"/>
        <bgColor rgb="FFFFC000"/>
      </patternFill>
    </fill>
    <fill>
      <patternFill patternType="solid">
        <fgColor rgb="FF5F2F67"/>
        <bgColor rgb="FFFFC000"/>
      </patternFill>
    </fill>
    <fill>
      <patternFill patternType="solid">
        <fgColor rgb="FF00B050"/>
        <bgColor rgb="FFFFC000"/>
      </patternFill>
    </fill>
    <fill>
      <patternFill patternType="solid">
        <fgColor theme="9" tint="0.79998168889431442"/>
        <bgColor rgb="FFFFC000"/>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rgb="FF000000"/>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1" fillId="0" borderId="1"/>
    <xf numFmtId="44" fontId="1" fillId="0" borderId="1" applyFont="0" applyFill="0" applyBorder="0" applyAlignment="0" applyProtection="0"/>
    <xf numFmtId="0" fontId="5" fillId="0" borderId="1"/>
    <xf numFmtId="44" fontId="5" fillId="0" borderId="1" applyFont="0" applyFill="0" applyBorder="0" applyAlignment="0" applyProtection="0"/>
    <xf numFmtId="0" fontId="6" fillId="0" borderId="1"/>
    <xf numFmtId="44" fontId="10" fillId="0" borderId="0" applyFont="0" applyFill="0" applyBorder="0" applyAlignment="0" applyProtection="0"/>
  </cellStyleXfs>
  <cellXfs count="220">
    <xf numFmtId="0" fontId="0" fillId="0" borderId="0" xfId="0"/>
    <xf numFmtId="0" fontId="0" fillId="20" borderId="1" xfId="0" applyFill="1" applyBorder="1"/>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3" fontId="11" fillId="2" borderId="3" xfId="0" applyNumberFormat="1" applyFont="1" applyFill="1" applyBorder="1" applyAlignment="1">
      <alignment horizontal="center" vertical="center"/>
    </xf>
    <xf numFmtId="164" fontId="11" fillId="2" borderId="3" xfId="0" applyNumberFormat="1" applyFont="1" applyFill="1" applyBorder="1" applyAlignment="1">
      <alignment horizontal="center" vertical="center"/>
    </xf>
    <xf numFmtId="164" fontId="11" fillId="2" borderId="13"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wrapText="1"/>
    </xf>
    <xf numFmtId="0" fontId="12" fillId="20" borderId="1" xfId="0" applyFont="1" applyFill="1" applyBorder="1"/>
    <xf numFmtId="0" fontId="12" fillId="6" borderId="5" xfId="0" applyFont="1" applyFill="1" applyBorder="1" applyAlignment="1">
      <alignment horizontal="center" vertical="center"/>
    </xf>
    <xf numFmtId="0" fontId="12" fillId="6" borderId="5" xfId="0" applyFont="1" applyFill="1" applyBorder="1" applyAlignment="1">
      <alignment horizontal="left" vertical="center"/>
    </xf>
    <xf numFmtId="0" fontId="12" fillId="17" borderId="5" xfId="0" applyFont="1" applyFill="1" applyBorder="1" applyAlignment="1">
      <alignment horizontal="left"/>
    </xf>
    <xf numFmtId="0" fontId="12" fillId="6" borderId="5" xfId="0" applyFont="1" applyFill="1" applyBorder="1" applyAlignment="1">
      <alignment horizontal="center" vertical="center" wrapText="1"/>
    </xf>
    <xf numFmtId="4" fontId="12" fillId="6" borderId="5" xfId="0" applyNumberFormat="1" applyFont="1" applyFill="1" applyBorder="1" applyAlignment="1">
      <alignment horizontal="center" vertical="center"/>
    </xf>
    <xf numFmtId="164" fontId="12" fillId="6" borderId="5" xfId="0" applyNumberFormat="1" applyFont="1" applyFill="1" applyBorder="1" applyAlignment="1">
      <alignment horizontal="center" vertical="center"/>
    </xf>
    <xf numFmtId="164" fontId="12" fillId="6" borderId="14" xfId="0" applyNumberFormat="1" applyFont="1" applyFill="1" applyBorder="1" applyAlignment="1">
      <alignment horizontal="center" vertical="center"/>
    </xf>
    <xf numFmtId="164" fontId="13" fillId="6" borderId="5"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0" fontId="12" fillId="24" borderId="5" xfId="0" applyFont="1" applyFill="1" applyBorder="1" applyAlignment="1">
      <alignment horizontal="left" vertical="center"/>
    </xf>
    <xf numFmtId="0" fontId="12" fillId="27" borderId="5" xfId="0" applyFont="1" applyFill="1" applyBorder="1" applyAlignment="1">
      <alignment horizontal="left"/>
    </xf>
    <xf numFmtId="0" fontId="12" fillId="24" borderId="5" xfId="0" applyFont="1" applyFill="1" applyBorder="1" applyAlignment="1">
      <alignment horizontal="center" vertical="center" wrapText="1"/>
    </xf>
    <xf numFmtId="0" fontId="13" fillId="25" borderId="5" xfId="0" applyFont="1" applyFill="1" applyBorder="1" applyAlignment="1">
      <alignment horizontal="center"/>
    </xf>
    <xf numFmtId="164" fontId="12" fillId="24" borderId="5" xfId="0" applyNumberFormat="1" applyFont="1" applyFill="1" applyBorder="1" applyAlignment="1">
      <alignment horizontal="center" vertical="center"/>
    </xf>
    <xf numFmtId="164" fontId="13" fillId="24" borderId="5" xfId="0" applyNumberFormat="1" applyFont="1" applyFill="1" applyBorder="1" applyAlignment="1">
      <alignment horizontal="center" vertical="center" wrapText="1"/>
    </xf>
    <xf numFmtId="44" fontId="13" fillId="25" borderId="5" xfId="6" applyFont="1" applyFill="1" applyBorder="1" applyAlignment="1">
      <alignment horizontal="center"/>
    </xf>
    <xf numFmtId="0" fontId="12" fillId="25" borderId="5" xfId="0" applyFont="1" applyFill="1" applyBorder="1" applyAlignment="1">
      <alignment horizontal="left"/>
    </xf>
    <xf numFmtId="0" fontId="12" fillId="17" borderId="5" xfId="0" applyFont="1" applyFill="1" applyBorder="1"/>
    <xf numFmtId="0" fontId="13" fillId="6" borderId="5" xfId="0" applyFont="1" applyFill="1" applyBorder="1" applyAlignment="1">
      <alignment horizontal="center" vertical="center"/>
    </xf>
    <xf numFmtId="164" fontId="12" fillId="6" borderId="5" xfId="0" applyNumberFormat="1" applyFont="1" applyFill="1" applyBorder="1" applyAlignment="1">
      <alignment vertical="center"/>
    </xf>
    <xf numFmtId="164" fontId="11" fillId="4" borderId="11" xfId="0" applyNumberFormat="1" applyFont="1" applyFill="1" applyBorder="1" applyAlignment="1">
      <alignment horizontal="center" vertical="center" wrapText="1"/>
    </xf>
    <xf numFmtId="0" fontId="12" fillId="15" borderId="5" xfId="0" applyFont="1" applyFill="1" applyBorder="1" applyAlignment="1">
      <alignment horizontal="center" vertical="center"/>
    </xf>
    <xf numFmtId="0" fontId="12" fillId="16" borderId="5" xfId="0" applyFont="1" applyFill="1" applyBorder="1"/>
    <xf numFmtId="0" fontId="12" fillId="15" borderId="5" xfId="0" applyFont="1" applyFill="1" applyBorder="1" applyAlignment="1">
      <alignment horizontal="center" vertical="center" wrapText="1"/>
    </xf>
    <xf numFmtId="0" fontId="13" fillId="16" borderId="5" xfId="0" applyFont="1" applyFill="1" applyBorder="1" applyAlignment="1">
      <alignment horizontal="center"/>
    </xf>
    <xf numFmtId="44" fontId="13" fillId="16" borderId="5" xfId="6" applyFont="1" applyFill="1" applyBorder="1" applyAlignment="1">
      <alignment horizontal="center"/>
    </xf>
    <xf numFmtId="164" fontId="12" fillId="15" borderId="14" xfId="0" applyNumberFormat="1" applyFont="1" applyFill="1" applyBorder="1" applyAlignment="1">
      <alignment vertical="center"/>
    </xf>
    <xf numFmtId="164" fontId="13" fillId="15" borderId="5" xfId="0" applyNumberFormat="1" applyFont="1" applyFill="1" applyBorder="1" applyAlignment="1">
      <alignment horizontal="center" vertical="center" wrapText="1"/>
    </xf>
    <xf numFmtId="0" fontId="12" fillId="21" borderId="1" xfId="0" applyFont="1" applyFill="1" applyBorder="1" applyAlignment="1">
      <alignment horizontal="left" vertical="center"/>
    </xf>
    <xf numFmtId="164" fontId="12" fillId="15" borderId="5" xfId="0" applyNumberFormat="1" applyFont="1" applyFill="1" applyBorder="1" applyAlignment="1">
      <alignment vertical="center"/>
    </xf>
    <xf numFmtId="0" fontId="12" fillId="15" borderId="5" xfId="0" applyFont="1" applyFill="1" applyBorder="1" applyAlignment="1">
      <alignment horizontal="left" vertical="center"/>
    </xf>
    <xf numFmtId="164" fontId="11" fillId="26" borderId="5" xfId="0" applyNumberFormat="1" applyFont="1" applyFill="1" applyBorder="1" applyAlignment="1">
      <alignment horizontal="center" vertical="center" wrapText="1"/>
    </xf>
    <xf numFmtId="0" fontId="12" fillId="22" borderId="5" xfId="0" applyFont="1" applyFill="1" applyBorder="1" applyAlignment="1">
      <alignment horizontal="center" vertical="center"/>
    </xf>
    <xf numFmtId="0" fontId="12" fillId="22" borderId="5" xfId="0" applyFont="1" applyFill="1" applyBorder="1" applyAlignment="1">
      <alignment horizontal="left" vertical="center"/>
    </xf>
    <xf numFmtId="0" fontId="12" fillId="23" borderId="5" xfId="0" applyFont="1" applyFill="1" applyBorder="1" applyAlignment="1">
      <alignment horizontal="left"/>
    </xf>
    <xf numFmtId="0" fontId="12" fillId="22" borderId="5" xfId="0" applyFont="1" applyFill="1" applyBorder="1" applyAlignment="1">
      <alignment horizontal="center" vertical="center" wrapText="1"/>
    </xf>
    <xf numFmtId="0" fontId="13" fillId="22" borderId="5" xfId="0" applyFont="1" applyFill="1" applyBorder="1" applyAlignment="1">
      <alignment horizontal="center" vertical="center"/>
    </xf>
    <xf numFmtId="164" fontId="12" fillId="22" borderId="5" xfId="0" applyNumberFormat="1" applyFont="1" applyFill="1" applyBorder="1" applyAlignment="1">
      <alignment vertical="center"/>
    </xf>
    <xf numFmtId="164" fontId="13" fillId="22" borderId="5" xfId="0" applyNumberFormat="1" applyFont="1" applyFill="1" applyBorder="1" applyAlignment="1">
      <alignment horizontal="center" vertical="center" wrapText="1"/>
    </xf>
    <xf numFmtId="164" fontId="12" fillId="22" borderId="4" xfId="0" applyNumberFormat="1" applyFont="1" applyFill="1" applyBorder="1" applyAlignment="1">
      <alignment vertical="center"/>
    </xf>
    <xf numFmtId="0" fontId="12" fillId="22" borderId="2" xfId="0" applyFont="1" applyFill="1" applyBorder="1" applyAlignment="1">
      <alignment horizontal="left" vertical="center"/>
    </xf>
    <xf numFmtId="0" fontId="12" fillId="22" borderId="2" xfId="0" applyFont="1" applyFill="1" applyBorder="1" applyAlignment="1">
      <alignment horizontal="center" vertical="center"/>
    </xf>
    <xf numFmtId="0" fontId="12" fillId="22" borderId="12" xfId="0" applyFont="1" applyFill="1" applyBorder="1" applyAlignment="1">
      <alignment horizontal="center" vertical="center"/>
    </xf>
    <xf numFmtId="0" fontId="12" fillId="22" borderId="3" xfId="0" applyFont="1" applyFill="1" applyBorder="1" applyAlignment="1">
      <alignment horizontal="center" vertical="center"/>
    </xf>
    <xf numFmtId="0" fontId="12" fillId="23" borderId="12" xfId="0" applyFont="1" applyFill="1" applyBorder="1" applyAlignment="1">
      <alignment horizontal="left"/>
    </xf>
    <xf numFmtId="0" fontId="12" fillId="22" borderId="12" xfId="0" applyFont="1" applyFill="1" applyBorder="1" applyAlignment="1">
      <alignment horizontal="center" vertical="center" wrapText="1"/>
    </xf>
    <xf numFmtId="0" fontId="13" fillId="22" borderId="12" xfId="0" applyFont="1" applyFill="1" applyBorder="1" applyAlignment="1">
      <alignment horizontal="center" vertical="center"/>
    </xf>
    <xf numFmtId="164" fontId="12" fillId="22" borderId="12" xfId="0" applyNumberFormat="1" applyFont="1" applyFill="1" applyBorder="1" applyAlignment="1">
      <alignment vertical="center"/>
    </xf>
    <xf numFmtId="164" fontId="12" fillId="22" borderId="13" xfId="0" applyNumberFormat="1" applyFont="1" applyFill="1" applyBorder="1" applyAlignment="1">
      <alignment vertical="center"/>
    </xf>
    <xf numFmtId="164" fontId="13" fillId="22" borderId="12" xfId="0" applyNumberFormat="1" applyFont="1" applyFill="1" applyBorder="1" applyAlignment="1">
      <alignment horizontal="center" vertical="center" wrapText="1"/>
    </xf>
    <xf numFmtId="4" fontId="13" fillId="22" borderId="5" xfId="0" applyNumberFormat="1" applyFont="1" applyFill="1" applyBorder="1" applyAlignment="1">
      <alignment horizontal="center" vertical="center"/>
    </xf>
    <xf numFmtId="164" fontId="11" fillId="10" borderId="5"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xf>
    <xf numFmtId="164" fontId="11" fillId="29" borderId="16" xfId="0" applyNumberFormat="1" applyFont="1" applyFill="1" applyBorder="1" applyAlignment="1">
      <alignment horizontal="center" vertical="center" wrapText="1"/>
    </xf>
    <xf numFmtId="0" fontId="12" fillId="24"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44" fontId="11" fillId="2" borderId="5" xfId="6" applyFont="1" applyFill="1" applyBorder="1" applyAlignment="1">
      <alignment horizontal="center" vertical="center"/>
    </xf>
    <xf numFmtId="164" fontId="11" fillId="2" borderId="5" xfId="0" applyNumberFormat="1" applyFont="1" applyFill="1" applyBorder="1" applyAlignment="1">
      <alignment horizontal="center" vertical="center"/>
    </xf>
    <xf numFmtId="44" fontId="12" fillId="6" borderId="5" xfId="6" applyFont="1" applyFill="1" applyBorder="1" applyAlignment="1">
      <alignment horizontal="left" vertical="center"/>
    </xf>
    <xf numFmtId="164" fontId="12" fillId="6" borderId="5" xfId="0" applyNumberFormat="1" applyFont="1" applyFill="1" applyBorder="1" applyAlignment="1">
      <alignment horizontal="left" vertical="center"/>
    </xf>
    <xf numFmtId="164" fontId="13" fillId="6" borderId="5" xfId="0" applyNumberFormat="1" applyFont="1" applyFill="1" applyBorder="1" applyAlignment="1">
      <alignment horizontal="left" vertical="center" wrapText="1"/>
    </xf>
    <xf numFmtId="0" fontId="12" fillId="9" borderId="5" xfId="0" applyFont="1" applyFill="1" applyBorder="1" applyAlignment="1">
      <alignment horizontal="center" vertical="center"/>
    </xf>
    <xf numFmtId="44" fontId="12" fillId="15" borderId="5" xfId="6" applyFont="1" applyFill="1" applyBorder="1" applyAlignment="1">
      <alignment horizontal="left" vertical="center"/>
    </xf>
    <xf numFmtId="164" fontId="12" fillId="15" borderId="5" xfId="0" applyNumberFormat="1" applyFont="1" applyFill="1" applyBorder="1" applyAlignment="1">
      <alignment horizontal="left" vertical="center"/>
    </xf>
    <xf numFmtId="164" fontId="13" fillId="9" borderId="5" xfId="0" applyNumberFormat="1" applyFont="1" applyFill="1" applyBorder="1" applyAlignment="1">
      <alignment horizontal="left" vertical="center" wrapText="1"/>
    </xf>
    <xf numFmtId="0" fontId="12" fillId="18" borderId="5" xfId="0" applyFont="1" applyFill="1" applyBorder="1" applyAlignment="1">
      <alignment horizontal="center" vertical="center"/>
    </xf>
    <xf numFmtId="0" fontId="12" fillId="18" borderId="5" xfId="0" applyFont="1" applyFill="1" applyBorder="1" applyAlignment="1">
      <alignment horizontal="left" vertical="center"/>
    </xf>
    <xf numFmtId="0" fontId="12" fillId="18" borderId="5" xfId="0" applyFont="1" applyFill="1" applyBorder="1" applyAlignment="1">
      <alignment horizontal="center" vertical="center" wrapText="1"/>
    </xf>
    <xf numFmtId="44" fontId="12" fillId="18" borderId="5" xfId="6" applyFont="1" applyFill="1" applyBorder="1" applyAlignment="1">
      <alignment horizontal="left" vertical="center"/>
    </xf>
    <xf numFmtId="164" fontId="12" fillId="18" borderId="5" xfId="0" applyNumberFormat="1" applyFont="1" applyFill="1" applyBorder="1" applyAlignment="1">
      <alignment horizontal="left" vertical="center"/>
    </xf>
    <xf numFmtId="164" fontId="13" fillId="18" borderId="5" xfId="0" applyNumberFormat="1" applyFont="1" applyFill="1" applyBorder="1" applyAlignment="1">
      <alignment horizontal="left" vertical="center" wrapText="1"/>
    </xf>
    <xf numFmtId="0" fontId="12" fillId="13" borderId="5" xfId="0" applyFont="1" applyFill="1" applyBorder="1" applyAlignment="1">
      <alignment horizontal="center" vertical="center"/>
    </xf>
    <xf numFmtId="0" fontId="12" fillId="13" borderId="5" xfId="0" applyFont="1" applyFill="1" applyBorder="1" applyAlignment="1">
      <alignment horizontal="left" vertical="center"/>
    </xf>
    <xf numFmtId="0" fontId="12" fillId="13" borderId="5" xfId="0" applyFont="1" applyFill="1" applyBorder="1" applyAlignment="1">
      <alignment horizontal="center" vertical="center" wrapText="1"/>
    </xf>
    <xf numFmtId="164" fontId="12" fillId="13" borderId="5" xfId="0" applyNumberFormat="1" applyFont="1" applyFill="1" applyBorder="1" applyAlignment="1">
      <alignment horizontal="left" vertical="center"/>
    </xf>
    <xf numFmtId="164" fontId="13" fillId="13" borderId="5" xfId="0" applyNumberFormat="1" applyFont="1" applyFill="1" applyBorder="1" applyAlignment="1">
      <alignment horizontal="left" vertical="center" wrapText="1"/>
    </xf>
    <xf numFmtId="44" fontId="12" fillId="13" borderId="5" xfId="6" applyFont="1" applyFill="1" applyBorder="1" applyAlignment="1">
      <alignment horizontal="left" vertical="center"/>
    </xf>
    <xf numFmtId="0" fontId="0" fillId="30" borderId="0" xfId="0" applyFill="1"/>
    <xf numFmtId="0" fontId="12" fillId="30" borderId="0" xfId="0" applyFont="1" applyFill="1"/>
    <xf numFmtId="0" fontId="12" fillId="30" borderId="0" xfId="0" applyFont="1" applyFill="1" applyAlignment="1">
      <alignment horizontal="left" vertical="center"/>
    </xf>
    <xf numFmtId="0" fontId="13" fillId="30" borderId="0" xfId="0" applyFont="1" applyFill="1" applyAlignment="1">
      <alignment horizontal="left" vertical="center"/>
    </xf>
    <xf numFmtId="0" fontId="12" fillId="30" borderId="0" xfId="0" applyFont="1" applyFill="1" applyAlignment="1">
      <alignment vertical="center" wrapText="1"/>
    </xf>
    <xf numFmtId="0" fontId="12" fillId="30" borderId="0" xfId="0" applyFont="1" applyFill="1" applyAlignment="1">
      <alignment horizontal="center" vertical="center"/>
    </xf>
    <xf numFmtId="3" fontId="12" fillId="30" borderId="0" xfId="0" applyNumberFormat="1" applyFont="1" applyFill="1" applyAlignment="1">
      <alignment horizontal="center" vertical="center"/>
    </xf>
    <xf numFmtId="164" fontId="12" fillId="30" borderId="0" xfId="0" applyNumberFormat="1" applyFont="1" applyFill="1" applyAlignment="1">
      <alignment vertical="center"/>
    </xf>
    <xf numFmtId="164" fontId="13" fillId="30" borderId="1" xfId="0" applyNumberFormat="1" applyFont="1" applyFill="1" applyBorder="1" applyAlignment="1">
      <alignment horizontal="center" vertical="center"/>
    </xf>
    <xf numFmtId="0" fontId="12" fillId="30" borderId="0" xfId="0" applyFont="1" applyFill="1" applyAlignment="1">
      <alignment vertical="center"/>
    </xf>
    <xf numFmtId="0" fontId="12" fillId="30" borderId="1" xfId="0" applyFont="1" applyFill="1" applyBorder="1" applyAlignment="1">
      <alignment vertical="center"/>
    </xf>
    <xf numFmtId="0" fontId="12" fillId="30" borderId="0" xfId="0" applyFont="1" applyFill="1" applyAlignment="1">
      <alignment horizontal="left"/>
    </xf>
    <xf numFmtId="0" fontId="12" fillId="30" borderId="1" xfId="0" applyFont="1" applyFill="1" applyBorder="1"/>
    <xf numFmtId="0" fontId="7" fillId="30" borderId="0" xfId="0" applyFont="1" applyFill="1" applyAlignment="1">
      <alignment horizontal="center" vertical="center"/>
    </xf>
    <xf numFmtId="0" fontId="8" fillId="30" borderId="0" xfId="0" applyFont="1" applyFill="1" applyAlignment="1">
      <alignment horizontal="center" vertical="center"/>
    </xf>
    <xf numFmtId="0" fontId="7" fillId="30" borderId="0" xfId="0" applyFont="1" applyFill="1" applyAlignment="1">
      <alignment wrapText="1"/>
    </xf>
    <xf numFmtId="44" fontId="7" fillId="30" borderId="0" xfId="6" applyFont="1" applyFill="1" applyAlignment="1">
      <alignment horizontal="left" vertical="center"/>
    </xf>
    <xf numFmtId="164" fontId="7" fillId="30" borderId="0" xfId="0" applyNumberFormat="1" applyFont="1" applyFill="1" applyAlignment="1">
      <alignment horizontal="left" vertical="center"/>
    </xf>
    <xf numFmtId="164" fontId="8" fillId="30" borderId="0" xfId="0" applyNumberFormat="1" applyFont="1" applyFill="1" applyAlignment="1">
      <alignment horizontal="left" vertical="center"/>
    </xf>
    <xf numFmtId="0" fontId="3" fillId="30" borderId="0" xfId="0" applyFont="1" applyFill="1" applyAlignment="1">
      <alignment horizontal="center" vertical="center"/>
    </xf>
    <xf numFmtId="0" fontId="4" fillId="30" borderId="0" xfId="0" applyFont="1" applyFill="1" applyAlignment="1">
      <alignment horizontal="center" vertical="center"/>
    </xf>
    <xf numFmtId="0" fontId="3" fillId="30" borderId="0" xfId="0" applyFont="1" applyFill="1" applyAlignment="1">
      <alignment wrapText="1"/>
    </xf>
    <xf numFmtId="44" fontId="3" fillId="30" borderId="0" xfId="6" applyFont="1" applyFill="1" applyAlignment="1">
      <alignment horizontal="left" vertical="center"/>
    </xf>
    <xf numFmtId="164" fontId="3" fillId="30" borderId="0" xfId="0" applyNumberFormat="1" applyFont="1" applyFill="1" applyAlignment="1">
      <alignment horizontal="left" vertical="center"/>
    </xf>
    <xf numFmtId="164" fontId="4" fillId="30" borderId="0" xfId="0" applyNumberFormat="1" applyFont="1" applyFill="1" applyAlignment="1">
      <alignment horizontal="left" vertical="center"/>
    </xf>
    <xf numFmtId="0" fontId="2" fillId="30" borderId="0" xfId="0" applyFont="1" applyFill="1" applyAlignment="1">
      <alignment horizontal="center" vertical="center"/>
    </xf>
    <xf numFmtId="0" fontId="2" fillId="30" borderId="0" xfId="0" applyFont="1" applyFill="1" applyAlignment="1">
      <alignment wrapText="1"/>
    </xf>
    <xf numFmtId="44" fontId="2" fillId="30" borderId="0" xfId="6" applyFont="1" applyFill="1" applyAlignment="1">
      <alignment horizontal="left" vertical="center"/>
    </xf>
    <xf numFmtId="0" fontId="2" fillId="30" borderId="0" xfId="0" applyFont="1" applyFill="1" applyAlignment="1">
      <alignment horizontal="left" vertical="center"/>
    </xf>
    <xf numFmtId="0" fontId="0" fillId="30" borderId="0" xfId="0" applyFill="1" applyAlignment="1">
      <alignment horizontal="center"/>
    </xf>
    <xf numFmtId="44" fontId="0" fillId="30" borderId="0" xfId="6" applyFont="1" applyFill="1" applyAlignment="1">
      <alignment horizontal="left"/>
    </xf>
    <xf numFmtId="0" fontId="0" fillId="30" borderId="0" xfId="0" applyFill="1" applyAlignment="1">
      <alignment horizontal="left"/>
    </xf>
    <xf numFmtId="164" fontId="0" fillId="30" borderId="0" xfId="0" applyNumberFormat="1" applyFill="1" applyAlignment="1">
      <alignment horizontal="center"/>
    </xf>
    <xf numFmtId="0" fontId="12" fillId="14" borderId="5" xfId="0" applyFont="1" applyFill="1" applyBorder="1" applyAlignment="1">
      <alignment horizontal="left"/>
    </xf>
    <xf numFmtId="0" fontId="12" fillId="14" borderId="5" xfId="0" applyFont="1" applyFill="1" applyBorder="1"/>
    <xf numFmtId="0" fontId="12" fillId="14" borderId="5" xfId="0" applyFont="1" applyFill="1" applyBorder="1" applyAlignment="1">
      <alignment horizontal="center"/>
    </xf>
    <xf numFmtId="164" fontId="11" fillId="4" borderId="5" xfId="0" applyNumberFormat="1" applyFont="1" applyFill="1" applyBorder="1" applyAlignment="1">
      <alignment horizontal="left" vertical="center" wrapText="1"/>
    </xf>
    <xf numFmtId="0" fontId="12" fillId="16" borderId="5" xfId="0" applyFont="1" applyFill="1" applyBorder="1" applyAlignment="1">
      <alignment horizontal="left"/>
    </xf>
    <xf numFmtId="44" fontId="13" fillId="16" borderId="5" xfId="6" applyFont="1" applyFill="1" applyBorder="1" applyAlignment="1">
      <alignment horizontal="left"/>
    </xf>
    <xf numFmtId="164" fontId="11" fillId="7" borderId="5" xfId="0" applyNumberFormat="1" applyFont="1" applyFill="1" applyBorder="1" applyAlignment="1">
      <alignment horizontal="left" vertical="center" wrapText="1"/>
    </xf>
    <xf numFmtId="0" fontId="12" fillId="12" borderId="5" xfId="0" applyFont="1" applyFill="1" applyBorder="1"/>
    <xf numFmtId="44" fontId="13" fillId="12" borderId="5" xfId="6" applyFont="1" applyFill="1" applyBorder="1" applyAlignment="1">
      <alignment horizontal="left"/>
    </xf>
    <xf numFmtId="164" fontId="11" fillId="19" borderId="5" xfId="0" applyNumberFormat="1" applyFont="1" applyFill="1" applyBorder="1" applyAlignment="1">
      <alignment horizontal="left" vertical="center" wrapText="1"/>
    </xf>
    <xf numFmtId="44" fontId="13" fillId="14" borderId="5" xfId="6" applyFont="1" applyFill="1" applyBorder="1" applyAlignment="1">
      <alignment horizontal="left"/>
    </xf>
    <xf numFmtId="164" fontId="12" fillId="14" borderId="5" xfId="0" applyNumberFormat="1" applyFont="1" applyFill="1" applyBorder="1" applyAlignment="1">
      <alignment horizontal="left"/>
    </xf>
    <xf numFmtId="164" fontId="11" fillId="11" borderId="5" xfId="0" applyNumberFormat="1" applyFont="1" applyFill="1" applyBorder="1" applyAlignment="1">
      <alignment horizontal="left" vertical="center" wrapText="1"/>
    </xf>
    <xf numFmtId="164" fontId="11" fillId="3" borderId="5" xfId="0" applyNumberFormat="1" applyFont="1" applyFill="1" applyBorder="1" applyAlignment="1">
      <alignment horizontal="left" vertical="center"/>
    </xf>
    <xf numFmtId="0" fontId="16" fillId="31" borderId="5" xfId="0" applyFont="1" applyFill="1" applyBorder="1" applyAlignment="1">
      <alignment horizontal="center" vertical="center" wrapText="1"/>
    </xf>
    <xf numFmtId="0" fontId="17" fillId="31" borderId="5" xfId="0" applyFont="1" applyFill="1" applyBorder="1" applyAlignment="1">
      <alignment horizontal="center" vertical="center" wrapText="1"/>
    </xf>
    <xf numFmtId="0" fontId="17" fillId="31" borderId="5" xfId="0" applyFont="1" applyFill="1" applyBorder="1" applyAlignment="1">
      <alignment horizontal="left" vertical="center" wrapText="1"/>
    </xf>
    <xf numFmtId="44" fontId="16" fillId="31" borderId="5" xfId="0" applyNumberFormat="1" applyFont="1" applyFill="1" applyBorder="1" applyAlignment="1">
      <alignment horizontal="center" vertical="center" wrapText="1"/>
    </xf>
    <xf numFmtId="164" fontId="16" fillId="31" borderId="5" xfId="0" applyNumberFormat="1" applyFont="1" applyFill="1" applyBorder="1" applyAlignment="1">
      <alignment horizontal="left" vertical="center" wrapText="1"/>
    </xf>
    <xf numFmtId="0" fontId="5" fillId="25" borderId="5" xfId="0" applyFont="1" applyFill="1" applyBorder="1"/>
    <xf numFmtId="0" fontId="15" fillId="25" borderId="5" xfId="0" applyFont="1" applyFill="1" applyBorder="1" applyAlignment="1">
      <alignment horizontal="left"/>
    </xf>
    <xf numFmtId="44" fontId="16" fillId="25" borderId="5" xfId="6" applyFont="1" applyFill="1" applyBorder="1" applyAlignment="1">
      <alignment horizontal="left"/>
    </xf>
    <xf numFmtId="0" fontId="5" fillId="25" borderId="5" xfId="0" applyFont="1" applyFill="1" applyBorder="1" applyAlignment="1">
      <alignment horizontal="left"/>
    </xf>
    <xf numFmtId="164" fontId="11" fillId="29" borderId="5" xfId="0" applyNumberFormat="1" applyFont="1" applyFill="1" applyBorder="1" applyAlignment="1">
      <alignment horizontal="left" vertical="center" wrapText="1"/>
    </xf>
    <xf numFmtId="164" fontId="11" fillId="33" borderId="5" xfId="0" applyNumberFormat="1" applyFont="1" applyFill="1" applyBorder="1" applyAlignment="1">
      <alignment horizontal="left" vertical="center" wrapText="1"/>
    </xf>
    <xf numFmtId="3" fontId="11" fillId="2" borderId="5" xfId="0" applyNumberFormat="1" applyFont="1" applyFill="1" applyBorder="1" applyAlignment="1">
      <alignment horizontal="left" vertical="center"/>
    </xf>
    <xf numFmtId="0" fontId="13" fillId="6" borderId="5" xfId="0" applyFont="1" applyFill="1" applyBorder="1" applyAlignment="1">
      <alignment horizontal="left" vertical="center"/>
    </xf>
    <xf numFmtId="0" fontId="13" fillId="16" borderId="5" xfId="0" applyFont="1" applyFill="1" applyBorder="1" applyAlignment="1">
      <alignment horizontal="left"/>
    </xf>
    <xf numFmtId="0" fontId="13" fillId="15" borderId="5" xfId="0" applyFont="1" applyFill="1" applyBorder="1" applyAlignment="1">
      <alignment horizontal="left" vertical="center"/>
    </xf>
    <xf numFmtId="0" fontId="13" fillId="18" borderId="5" xfId="0" applyFont="1" applyFill="1" applyBorder="1" applyAlignment="1">
      <alignment horizontal="left" vertical="center"/>
    </xf>
    <xf numFmtId="0" fontId="13" fillId="12" borderId="5" xfId="0" applyFont="1" applyFill="1" applyBorder="1" applyAlignment="1">
      <alignment horizontal="left"/>
    </xf>
    <xf numFmtId="0" fontId="13" fillId="14" borderId="5" xfId="0" applyFont="1" applyFill="1" applyBorder="1" applyAlignment="1">
      <alignment horizontal="left"/>
    </xf>
    <xf numFmtId="4" fontId="12" fillId="13" borderId="5" xfId="0" applyNumberFormat="1" applyFont="1" applyFill="1" applyBorder="1" applyAlignment="1">
      <alignment horizontal="left" vertical="center"/>
    </xf>
    <xf numFmtId="3" fontId="7" fillId="30" borderId="0" xfId="0" applyNumberFormat="1" applyFont="1" applyFill="1" applyAlignment="1">
      <alignment horizontal="left" vertical="center"/>
    </xf>
    <xf numFmtId="3" fontId="3" fillId="30" borderId="0" xfId="0" applyNumberFormat="1" applyFont="1" applyFill="1" applyAlignment="1">
      <alignment horizontal="left" vertical="center"/>
    </xf>
    <xf numFmtId="0" fontId="12" fillId="34" borderId="5" xfId="0" applyFont="1" applyFill="1" applyBorder="1" applyAlignment="1">
      <alignment horizontal="center" vertical="center" wrapText="1"/>
    </xf>
    <xf numFmtId="0" fontId="12" fillId="35" borderId="5" xfId="0" applyFont="1" applyFill="1" applyBorder="1" applyAlignment="1">
      <alignment horizontal="left" vertical="center"/>
    </xf>
    <xf numFmtId="0" fontId="17" fillId="34" borderId="5" xfId="0" applyFont="1" applyFill="1" applyBorder="1" applyAlignment="1">
      <alignment horizontal="center" vertical="center" wrapText="1"/>
    </xf>
    <xf numFmtId="0" fontId="16" fillId="34" borderId="5" xfId="0" applyFont="1" applyFill="1" applyBorder="1" applyAlignment="1">
      <alignment horizontal="center" vertical="center" wrapText="1"/>
    </xf>
    <xf numFmtId="44" fontId="16" fillId="34" borderId="5" xfId="6" applyFont="1" applyFill="1" applyBorder="1" applyAlignment="1">
      <alignment horizontal="center" vertical="center" wrapText="1"/>
    </xf>
    <xf numFmtId="0" fontId="17" fillId="35" borderId="5" xfId="0" applyFont="1" applyFill="1" applyBorder="1" applyAlignment="1">
      <alignment horizontal="left" vertical="center"/>
    </xf>
    <xf numFmtId="0" fontId="17" fillId="34" borderId="5" xfId="0" applyFont="1" applyFill="1" applyBorder="1" applyAlignment="1">
      <alignment horizontal="left" vertical="center" wrapText="1"/>
    </xf>
    <xf numFmtId="44" fontId="13" fillId="34" borderId="5" xfId="6" applyFont="1" applyFill="1" applyBorder="1" applyAlignment="1">
      <alignment horizontal="center" vertical="center" wrapText="1"/>
    </xf>
    <xf numFmtId="0" fontId="13" fillId="34" borderId="5" xfId="0" applyFont="1" applyFill="1" applyBorder="1" applyAlignment="1">
      <alignment horizontal="center" vertical="center" wrapText="1"/>
    </xf>
    <xf numFmtId="0" fontId="5" fillId="36" borderId="5" xfId="0" applyFont="1" applyFill="1" applyBorder="1" applyAlignment="1">
      <alignment horizontal="left"/>
    </xf>
    <xf numFmtId="0" fontId="12" fillId="36" borderId="5" xfId="0" applyFont="1" applyFill="1" applyBorder="1" applyAlignment="1">
      <alignment horizontal="left"/>
    </xf>
    <xf numFmtId="0" fontId="18" fillId="36" borderId="5" xfId="0" applyFont="1" applyFill="1" applyBorder="1" applyAlignment="1">
      <alignment horizontal="center"/>
    </xf>
    <xf numFmtId="164" fontId="16" fillId="34" borderId="5" xfId="0" applyNumberFormat="1" applyFont="1" applyFill="1" applyBorder="1" applyAlignment="1">
      <alignment horizontal="center" vertical="center" wrapText="1"/>
    </xf>
    <xf numFmtId="0" fontId="15" fillId="36" borderId="5" xfId="0" applyFont="1" applyFill="1" applyBorder="1" applyAlignment="1">
      <alignment horizontal="center"/>
    </xf>
    <xf numFmtId="0" fontId="5" fillId="30" borderId="0" xfId="0" applyFont="1" applyFill="1"/>
    <xf numFmtId="0" fontId="5" fillId="30" borderId="0" xfId="0" applyFont="1" applyFill="1" applyAlignment="1">
      <alignment horizontal="center"/>
    </xf>
    <xf numFmtId="0" fontId="5" fillId="0" borderId="0" xfId="0" applyFont="1"/>
    <xf numFmtId="0" fontId="12" fillId="38" borderId="5" xfId="0" applyFont="1" applyFill="1" applyBorder="1" applyAlignment="1">
      <alignment horizontal="center" vertical="center" wrapText="1"/>
    </xf>
    <xf numFmtId="0" fontId="12" fillId="38" borderId="5" xfId="0" applyFont="1" applyFill="1" applyBorder="1" applyAlignment="1">
      <alignment horizontal="left" vertical="center" wrapText="1"/>
    </xf>
    <xf numFmtId="44" fontId="16" fillId="38" borderId="5" xfId="6" applyFont="1" applyFill="1" applyBorder="1" applyAlignment="1">
      <alignment horizontal="center" vertical="center" wrapText="1"/>
    </xf>
    <xf numFmtId="164" fontId="16" fillId="38" borderId="5" xfId="0" applyNumberFormat="1" applyFont="1" applyFill="1" applyBorder="1" applyAlignment="1">
      <alignment horizontal="center" vertical="center" wrapText="1"/>
    </xf>
    <xf numFmtId="0" fontId="12" fillId="38" borderId="5" xfId="0" applyFont="1" applyFill="1" applyBorder="1" applyAlignment="1">
      <alignment horizontal="left" vertical="center"/>
    </xf>
    <xf numFmtId="0" fontId="12" fillId="38" borderId="5" xfId="0" applyFont="1" applyFill="1" applyBorder="1" applyAlignment="1">
      <alignment vertical="center" wrapText="1"/>
    </xf>
    <xf numFmtId="164" fontId="11" fillId="26" borderId="7" xfId="0" applyNumberFormat="1" applyFont="1" applyFill="1" applyBorder="1" applyAlignment="1">
      <alignment vertical="center"/>
    </xf>
    <xf numFmtId="0" fontId="17" fillId="39" borderId="5" xfId="0" applyFont="1" applyFill="1" applyBorder="1" applyAlignment="1">
      <alignment horizontal="center" vertical="center"/>
    </xf>
    <xf numFmtId="0" fontId="12" fillId="39" borderId="5" xfId="0" applyFont="1" applyFill="1" applyBorder="1" applyAlignment="1">
      <alignment horizontal="center" vertical="center"/>
    </xf>
    <xf numFmtId="164" fontId="13" fillId="39" borderId="5" xfId="0" applyNumberFormat="1" applyFont="1" applyFill="1" applyBorder="1" applyAlignment="1">
      <alignment vertical="center"/>
    </xf>
    <xf numFmtId="44" fontId="13" fillId="39" borderId="5" xfId="6" applyFont="1" applyFill="1" applyBorder="1" applyAlignment="1">
      <alignment horizontal="center" vertical="center"/>
    </xf>
    <xf numFmtId="0" fontId="17" fillId="39" borderId="5" xfId="0" applyFont="1" applyFill="1" applyBorder="1" applyAlignment="1">
      <alignment horizontal="left" vertical="center"/>
    </xf>
    <xf numFmtId="0" fontId="12" fillId="39" borderId="5" xfId="0" applyFont="1" applyFill="1" applyBorder="1" applyAlignment="1">
      <alignment horizontal="left" vertical="center"/>
    </xf>
    <xf numFmtId="164" fontId="11" fillId="40" borderId="7" xfId="0" applyNumberFormat="1" applyFont="1" applyFill="1" applyBorder="1" applyAlignment="1">
      <alignment vertical="center"/>
    </xf>
    <xf numFmtId="164" fontId="13" fillId="41" borderId="5" xfId="0" applyNumberFormat="1" applyFont="1" applyFill="1" applyBorder="1" applyAlignment="1">
      <alignment vertical="center"/>
    </xf>
    <xf numFmtId="0" fontId="12" fillId="42" borderId="5" xfId="0" applyFont="1" applyFill="1" applyBorder="1" applyAlignment="1">
      <alignment horizontal="center" vertical="center"/>
    </xf>
    <xf numFmtId="0" fontId="12" fillId="42" borderId="5" xfId="0" applyFont="1" applyFill="1" applyBorder="1" applyAlignment="1">
      <alignment horizontal="left" vertical="center"/>
    </xf>
    <xf numFmtId="0" fontId="17" fillId="42" borderId="5" xfId="0" applyFont="1" applyFill="1" applyBorder="1" applyAlignment="1">
      <alignment horizontal="center" vertical="center"/>
    </xf>
    <xf numFmtId="44" fontId="13" fillId="42" borderId="5" xfId="6" applyFont="1" applyFill="1" applyBorder="1" applyAlignment="1">
      <alignment horizontal="center" vertical="center"/>
    </xf>
    <xf numFmtId="164" fontId="13" fillId="42" borderId="5" xfId="0" applyNumberFormat="1" applyFont="1" applyFill="1" applyBorder="1" applyAlignment="1">
      <alignment vertical="center"/>
    </xf>
    <xf numFmtId="0" fontId="12" fillId="42" borderId="5" xfId="0" applyFont="1" applyFill="1" applyBorder="1" applyAlignment="1">
      <alignment vertical="center"/>
    </xf>
    <xf numFmtId="0" fontId="9" fillId="0" borderId="1" xfId="0" applyFont="1" applyBorder="1" applyAlignment="1">
      <alignment horizontal="center" vertical="center" wrapText="1"/>
    </xf>
    <xf numFmtId="0" fontId="11" fillId="5" borderId="10" xfId="0" applyFont="1" applyFill="1" applyBorder="1" applyAlignment="1">
      <alignment horizontal="center"/>
    </xf>
    <xf numFmtId="0" fontId="11" fillId="5" borderId="15" xfId="0" applyFont="1" applyFill="1" applyBorder="1" applyAlignment="1">
      <alignment horizontal="center"/>
    </xf>
    <xf numFmtId="0" fontId="11" fillId="10" borderId="6" xfId="0" applyFont="1" applyFill="1" applyBorder="1" applyAlignment="1">
      <alignment horizontal="center" vertical="center" wrapText="1"/>
    </xf>
    <xf numFmtId="0" fontId="11" fillId="10" borderId="7" xfId="0" applyFont="1" applyFill="1" applyBorder="1" applyAlignment="1">
      <alignment horizontal="center" vertical="center" wrapText="1"/>
    </xf>
    <xf numFmtId="164" fontId="11" fillId="3" borderId="9" xfId="0" applyNumberFormat="1" applyFont="1" applyFill="1" applyBorder="1" applyAlignment="1">
      <alignment horizontal="center" vertical="center"/>
    </xf>
    <xf numFmtId="164" fontId="11" fillId="3" borderId="8" xfId="0" applyNumberFormat="1" applyFont="1" applyFill="1" applyBorder="1" applyAlignment="1">
      <alignment horizontal="center" vertical="center"/>
    </xf>
    <xf numFmtId="0" fontId="12" fillId="30" borderId="0" xfId="0" applyFont="1" applyFill="1" applyAlignment="1">
      <alignment horizontal="left" vertical="justify" wrapText="1"/>
    </xf>
    <xf numFmtId="0" fontId="11" fillId="5" borderId="5" xfId="0" applyFont="1" applyFill="1" applyBorder="1" applyAlignment="1">
      <alignment horizontal="center"/>
    </xf>
    <xf numFmtId="0" fontId="11" fillId="8" borderId="5" xfId="0" applyFont="1" applyFill="1" applyBorder="1" applyAlignment="1">
      <alignment horizontal="center"/>
    </xf>
    <xf numFmtId="0" fontId="11" fillId="8" borderId="14" xfId="0" applyFont="1" applyFill="1" applyBorder="1" applyAlignment="1">
      <alignment horizontal="center"/>
    </xf>
    <xf numFmtId="0" fontId="11" fillId="28" borderId="1" xfId="0" applyFont="1" applyFill="1" applyBorder="1" applyAlignment="1">
      <alignment horizontal="center"/>
    </xf>
    <xf numFmtId="0" fontId="9" fillId="0" borderId="10" xfId="0" applyFont="1" applyBorder="1" applyAlignment="1">
      <alignment horizontal="center" vertical="center" wrapText="1"/>
    </xf>
    <xf numFmtId="164" fontId="11" fillId="3" borderId="5" xfId="0" applyNumberFormat="1" applyFont="1" applyFill="1" applyBorder="1" applyAlignment="1">
      <alignment horizontal="center" vertical="center"/>
    </xf>
    <xf numFmtId="0" fontId="14" fillId="30" borderId="0" xfId="0" applyFont="1" applyFill="1" applyAlignment="1">
      <alignment horizontal="left" vertical="justify" wrapText="1"/>
    </xf>
    <xf numFmtId="0" fontId="11" fillId="11" borderId="5"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8" borderId="5" xfId="0" applyFont="1" applyFill="1" applyBorder="1" applyAlignment="1">
      <alignment horizontal="center" vertical="center"/>
    </xf>
    <xf numFmtId="0" fontId="11" fillId="19" borderId="5" xfId="0" applyFont="1" applyFill="1" applyBorder="1" applyAlignment="1">
      <alignment horizontal="center" vertical="center" wrapText="1"/>
    </xf>
    <xf numFmtId="0" fontId="11" fillId="32" borderId="5" xfId="0" applyFont="1" applyFill="1" applyBorder="1" applyAlignment="1">
      <alignment horizontal="center" vertical="center" wrapText="1"/>
    </xf>
    <xf numFmtId="0" fontId="11" fillId="37" borderId="5" xfId="0" applyFont="1" applyFill="1" applyBorder="1" applyAlignment="1">
      <alignment horizontal="center" vertical="center" wrapText="1"/>
    </xf>
    <xf numFmtId="0" fontId="11" fillId="26" borderId="14" xfId="0" applyFont="1" applyFill="1" applyBorder="1" applyAlignment="1">
      <alignment horizontal="center" vertical="center"/>
    </xf>
    <xf numFmtId="0" fontId="11" fillId="26" borderId="6" xfId="0" applyFont="1" applyFill="1" applyBorder="1" applyAlignment="1">
      <alignment horizontal="center" vertical="center"/>
    </xf>
    <xf numFmtId="0" fontId="11" fillId="40" borderId="14" xfId="0" applyFont="1" applyFill="1" applyBorder="1" applyAlignment="1">
      <alignment horizontal="center" vertical="center"/>
    </xf>
    <xf numFmtId="0" fontId="11" fillId="40" borderId="6" xfId="0" applyFont="1" applyFill="1" applyBorder="1" applyAlignment="1">
      <alignment horizontal="center" vertical="center"/>
    </xf>
    <xf numFmtId="0" fontId="11" fillId="41" borderId="14" xfId="0" applyFont="1" applyFill="1" applyBorder="1" applyAlignment="1">
      <alignment horizontal="center" vertical="center"/>
    </xf>
    <xf numFmtId="0" fontId="11" fillId="41" borderId="6" xfId="0" applyFont="1" applyFill="1" applyBorder="1" applyAlignment="1">
      <alignment horizontal="center" vertical="center"/>
    </xf>
  </cellXfs>
  <cellStyles count="7">
    <cellStyle name="Moneda" xfId="6" builtinId="4"/>
    <cellStyle name="Moneda 2" xfId="2" xr:uid="{00000000-0005-0000-0000-000001000000}"/>
    <cellStyle name="Moneda 3" xfId="4" xr:uid="{00000000-0005-0000-0000-000002000000}"/>
    <cellStyle name="Normal" xfId="0" builtinId="0"/>
    <cellStyle name="Normal 2" xfId="1" xr:uid="{00000000-0005-0000-0000-000004000000}"/>
    <cellStyle name="Normal 3" xfId="3" xr:uid="{00000000-0005-0000-0000-000005000000}"/>
    <cellStyle name="Normal 4" xfId="5" xr:uid="{00000000-0005-0000-0000-000006000000}"/>
  </cellStyles>
  <dxfs count="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defaultTableStyle="TableStyleMedium9" defaultPivotStyle="PivotStyleLight16">
    <tableStyle name="Hoja5-style" pivot="0" count="3" xr9:uid="{00000000-0011-0000-FFFF-FFFF00000000}">
      <tableStyleElement type="headerRow" dxfId="2"/>
      <tableStyleElement type="firstRowStripe" dxfId="1"/>
      <tableStyleElement type="secondRowStripe" dxfId="0"/>
    </tableStyle>
  </tableStyles>
  <colors>
    <mruColors>
      <color rgb="FF5F2F67"/>
      <color rgb="FFE5CFE9"/>
      <color rgb="FFB4C6E7"/>
      <color rgb="FF9B9B9B"/>
      <color rgb="FFFFCC00"/>
      <color rgb="FFCC00FF"/>
      <color rgb="FFCC99FF"/>
      <color rgb="FFFF33CC"/>
      <color rgb="FF305496"/>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952500</xdr:colOff>
      <xdr:row>0</xdr:row>
      <xdr:rowOff>0</xdr:rowOff>
    </xdr:from>
    <xdr:to>
      <xdr:col>2</xdr:col>
      <xdr:colOff>11206</xdr:colOff>
      <xdr:row>1</xdr:row>
      <xdr:rowOff>114355</xdr:rowOff>
    </xdr:to>
    <xdr:pic>
      <xdr:nvPicPr>
        <xdr:cNvPr id="4" name="2 Imagen">
          <a:extLst>
            <a:ext uri="{FF2B5EF4-FFF2-40B4-BE49-F238E27FC236}">
              <a16:creationId xmlns:a16="http://schemas.microsoft.com/office/drawing/2014/main" id="{579E1FE8-93CE-46A5-806D-771780B83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0"/>
          <a:ext cx="1456765" cy="1391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1456765</xdr:colOff>
      <xdr:row>0</xdr:row>
      <xdr:rowOff>1391826</xdr:rowOff>
    </xdr:to>
    <xdr:pic>
      <xdr:nvPicPr>
        <xdr:cNvPr id="3" name="2 Imagen">
          <a:extLst>
            <a:ext uri="{FF2B5EF4-FFF2-40B4-BE49-F238E27FC236}">
              <a16:creationId xmlns:a16="http://schemas.microsoft.com/office/drawing/2014/main" id="{CFCEBABF-FE19-47E0-A77B-449639F7B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107" y="0"/>
          <a:ext cx="1456765" cy="139182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6"/>
  <sheetViews>
    <sheetView zoomScale="70" zoomScaleNormal="70" workbookViewId="0">
      <pane ySplit="2" topLeftCell="A39" activePane="bottomLeft" state="frozen"/>
      <selection pane="bottomLeft" activeCell="B173" sqref="B173"/>
    </sheetView>
  </sheetViews>
  <sheetFormatPr baseColWidth="10" defaultColWidth="0" defaultRowHeight="12.75" x14ac:dyDescent="0.2"/>
  <cols>
    <col min="1" max="1" width="12.625" style="88" customWidth="1"/>
    <col min="2" max="2" width="18.875" style="88" customWidth="1"/>
    <col min="3" max="3" width="45.625" style="98" bestFit="1" customWidth="1"/>
    <col min="4" max="4" width="65" style="88" bestFit="1" customWidth="1"/>
    <col min="5" max="5" width="10.5" style="88" customWidth="1"/>
    <col min="6" max="6" width="17.875" style="88" bestFit="1" customWidth="1"/>
    <col min="7" max="7" width="17.125" style="88" customWidth="1"/>
    <col min="8" max="8" width="13.375" style="88" customWidth="1"/>
    <col min="9" max="9" width="21" style="99" customWidth="1"/>
    <col min="10" max="10" width="12.625" style="8" customWidth="1"/>
    <col min="11" max="16384" width="0" style="8" hidden="1"/>
  </cols>
  <sheetData>
    <row r="1" spans="1:9" s="1" customFormat="1" ht="100.5" customHeight="1" x14ac:dyDescent="0.2">
      <c r="A1"/>
      <c r="B1" s="193" t="s">
        <v>290</v>
      </c>
      <c r="C1" s="193"/>
      <c r="D1" s="193"/>
      <c r="E1" s="193"/>
      <c r="F1" s="193"/>
      <c r="G1" s="193"/>
      <c r="H1" s="193"/>
      <c r="I1" s="193"/>
    </row>
    <row r="2" spans="1:9" ht="25.5" x14ac:dyDescent="0.2">
      <c r="B2" s="2" t="s">
        <v>4</v>
      </c>
      <c r="C2" s="2" t="s">
        <v>5</v>
      </c>
      <c r="D2" s="2" t="s">
        <v>6</v>
      </c>
      <c r="E2" s="3" t="s">
        <v>0</v>
      </c>
      <c r="F2" s="4" t="s">
        <v>7</v>
      </c>
      <c r="G2" s="5" t="s">
        <v>8</v>
      </c>
      <c r="H2" s="6" t="s">
        <v>9</v>
      </c>
      <c r="I2" s="7" t="s">
        <v>10</v>
      </c>
    </row>
    <row r="3" spans="1:9" x14ac:dyDescent="0.2">
      <c r="B3" s="9" t="s">
        <v>31</v>
      </c>
      <c r="C3" s="10" t="s">
        <v>45</v>
      </c>
      <c r="D3" s="11" t="s">
        <v>77</v>
      </c>
      <c r="E3" s="12" t="s">
        <v>17</v>
      </c>
      <c r="F3" s="13">
        <v>50</v>
      </c>
      <c r="G3" s="14">
        <f>H3/F3</f>
        <v>1.2</v>
      </c>
      <c r="H3" s="15">
        <v>60</v>
      </c>
      <c r="I3" s="16">
        <v>60</v>
      </c>
    </row>
    <row r="4" spans="1:9" x14ac:dyDescent="0.2">
      <c r="B4" s="9" t="s">
        <v>31</v>
      </c>
      <c r="C4" s="10" t="s">
        <v>45</v>
      </c>
      <c r="D4" s="11" t="s">
        <v>78</v>
      </c>
      <c r="E4" s="12" t="s">
        <v>17</v>
      </c>
      <c r="F4" s="13">
        <v>50</v>
      </c>
      <c r="G4" s="14">
        <f t="shared" ref="G4:G14" si="0">H4/F4</f>
        <v>1200.5999999999999</v>
      </c>
      <c r="H4" s="15">
        <v>60030</v>
      </c>
      <c r="I4" s="16">
        <f>H4</f>
        <v>60030</v>
      </c>
    </row>
    <row r="5" spans="1:9" x14ac:dyDescent="0.2">
      <c r="B5" s="9" t="s">
        <v>31</v>
      </c>
      <c r="C5" s="10" t="s">
        <v>45</v>
      </c>
      <c r="D5" s="11" t="s">
        <v>79</v>
      </c>
      <c r="E5" s="12" t="s">
        <v>17</v>
      </c>
      <c r="F5" s="13">
        <v>1000</v>
      </c>
      <c r="G5" s="14">
        <f t="shared" si="0"/>
        <v>44.06</v>
      </c>
      <c r="H5" s="15">
        <v>44060</v>
      </c>
      <c r="I5" s="16">
        <f t="shared" ref="I5:I14" si="1">H5</f>
        <v>44060</v>
      </c>
    </row>
    <row r="6" spans="1:9" x14ac:dyDescent="0.2">
      <c r="B6" s="9" t="s">
        <v>31</v>
      </c>
      <c r="C6" s="10" t="s">
        <v>45</v>
      </c>
      <c r="D6" s="11" t="s">
        <v>58</v>
      </c>
      <c r="E6" s="12" t="s">
        <v>17</v>
      </c>
      <c r="F6" s="13">
        <v>1200</v>
      </c>
      <c r="G6" s="14">
        <f t="shared" si="0"/>
        <v>80</v>
      </c>
      <c r="H6" s="15">
        <v>96000</v>
      </c>
      <c r="I6" s="16">
        <f t="shared" si="1"/>
        <v>96000</v>
      </c>
    </row>
    <row r="7" spans="1:9" x14ac:dyDescent="0.2">
      <c r="B7" s="9" t="s">
        <v>31</v>
      </c>
      <c r="C7" s="10" t="s">
        <v>45</v>
      </c>
      <c r="D7" s="11" t="s">
        <v>80</v>
      </c>
      <c r="E7" s="12" t="s">
        <v>17</v>
      </c>
      <c r="F7" s="13">
        <v>3000</v>
      </c>
      <c r="G7" s="14">
        <f t="shared" si="0"/>
        <v>5.52</v>
      </c>
      <c r="H7" s="15">
        <v>16560</v>
      </c>
      <c r="I7" s="16">
        <f t="shared" si="1"/>
        <v>16560</v>
      </c>
    </row>
    <row r="8" spans="1:9" x14ac:dyDescent="0.2">
      <c r="B8" s="9" t="s">
        <v>31</v>
      </c>
      <c r="C8" s="10" t="s">
        <v>45</v>
      </c>
      <c r="D8" s="11" t="s">
        <v>81</v>
      </c>
      <c r="E8" s="12" t="s">
        <v>17</v>
      </c>
      <c r="F8" s="13">
        <v>1500</v>
      </c>
      <c r="G8" s="14">
        <f t="shared" si="0"/>
        <v>9.4533333333333331</v>
      </c>
      <c r="H8" s="15">
        <v>14180</v>
      </c>
      <c r="I8" s="16">
        <f t="shared" si="1"/>
        <v>14180</v>
      </c>
    </row>
    <row r="9" spans="1:9" x14ac:dyDescent="0.2">
      <c r="B9" s="9" t="s">
        <v>31</v>
      </c>
      <c r="C9" s="10" t="s">
        <v>45</v>
      </c>
      <c r="D9" s="11" t="s">
        <v>82</v>
      </c>
      <c r="E9" s="12" t="s">
        <v>17</v>
      </c>
      <c r="F9" s="13">
        <v>30</v>
      </c>
      <c r="G9" s="14">
        <f t="shared" si="0"/>
        <v>1.0133333333333332</v>
      </c>
      <c r="H9" s="15">
        <v>30.4</v>
      </c>
      <c r="I9" s="16">
        <f t="shared" si="1"/>
        <v>30.4</v>
      </c>
    </row>
    <row r="10" spans="1:9" x14ac:dyDescent="0.2">
      <c r="B10" s="9" t="s">
        <v>31</v>
      </c>
      <c r="C10" s="10" t="s">
        <v>45</v>
      </c>
      <c r="D10" s="11" t="s">
        <v>64</v>
      </c>
      <c r="E10" s="12" t="s">
        <v>17</v>
      </c>
      <c r="F10" s="13">
        <v>400</v>
      </c>
      <c r="G10" s="14">
        <f t="shared" si="0"/>
        <v>25.89</v>
      </c>
      <c r="H10" s="15">
        <v>10356</v>
      </c>
      <c r="I10" s="16">
        <f t="shared" si="1"/>
        <v>10356</v>
      </c>
    </row>
    <row r="11" spans="1:9" x14ac:dyDescent="0.2">
      <c r="B11" s="9" t="s">
        <v>31</v>
      </c>
      <c r="C11" s="10" t="s">
        <v>45</v>
      </c>
      <c r="D11" s="11" t="s">
        <v>83</v>
      </c>
      <c r="E11" s="12" t="s">
        <v>17</v>
      </c>
      <c r="F11" s="13">
        <v>200</v>
      </c>
      <c r="G11" s="14">
        <f t="shared" si="0"/>
        <v>1.1200000000000001</v>
      </c>
      <c r="H11" s="15">
        <v>224</v>
      </c>
      <c r="I11" s="16">
        <f t="shared" si="1"/>
        <v>224</v>
      </c>
    </row>
    <row r="12" spans="1:9" x14ac:dyDescent="0.2">
      <c r="B12" s="9" t="s">
        <v>31</v>
      </c>
      <c r="C12" s="10" t="s">
        <v>45</v>
      </c>
      <c r="D12" s="11" t="s">
        <v>84</v>
      </c>
      <c r="E12" s="12" t="s">
        <v>17</v>
      </c>
      <c r="F12" s="13">
        <v>250</v>
      </c>
      <c r="G12" s="14">
        <f t="shared" si="0"/>
        <v>52.95</v>
      </c>
      <c r="H12" s="15">
        <v>13237.5</v>
      </c>
      <c r="I12" s="16">
        <f t="shared" si="1"/>
        <v>13237.5</v>
      </c>
    </row>
    <row r="13" spans="1:9" x14ac:dyDescent="0.2">
      <c r="B13" s="9" t="s">
        <v>31</v>
      </c>
      <c r="C13" s="10" t="s">
        <v>45</v>
      </c>
      <c r="D13" s="11" t="s">
        <v>85</v>
      </c>
      <c r="E13" s="12" t="s">
        <v>17</v>
      </c>
      <c r="F13" s="13">
        <v>300</v>
      </c>
      <c r="G13" s="14">
        <f t="shared" si="0"/>
        <v>200</v>
      </c>
      <c r="H13" s="15">
        <v>60000</v>
      </c>
      <c r="I13" s="16">
        <f t="shared" si="1"/>
        <v>60000</v>
      </c>
    </row>
    <row r="14" spans="1:9" x14ac:dyDescent="0.2">
      <c r="B14" s="9" t="s">
        <v>31</v>
      </c>
      <c r="C14" s="10" t="s">
        <v>45</v>
      </c>
      <c r="D14" s="11" t="s">
        <v>86</v>
      </c>
      <c r="E14" s="12" t="s">
        <v>17</v>
      </c>
      <c r="F14" s="13">
        <v>1350</v>
      </c>
      <c r="G14" s="14">
        <f t="shared" si="0"/>
        <v>190</v>
      </c>
      <c r="H14" s="15">
        <v>256500</v>
      </c>
      <c r="I14" s="16">
        <f t="shared" si="1"/>
        <v>256500</v>
      </c>
    </row>
    <row r="15" spans="1:9" x14ac:dyDescent="0.2">
      <c r="B15" s="9" t="s">
        <v>31</v>
      </c>
      <c r="C15" s="10" t="s">
        <v>45</v>
      </c>
      <c r="D15" s="11" t="s">
        <v>87</v>
      </c>
      <c r="E15" s="12" t="s">
        <v>17</v>
      </c>
      <c r="F15" s="13">
        <v>1200</v>
      </c>
      <c r="G15" s="14">
        <f>H15/F15</f>
        <v>26.67</v>
      </c>
      <c r="H15" s="15">
        <v>32004</v>
      </c>
      <c r="I15" s="16">
        <f>H15</f>
        <v>32004</v>
      </c>
    </row>
    <row r="16" spans="1:9" x14ac:dyDescent="0.2">
      <c r="B16" s="9" t="s">
        <v>31</v>
      </c>
      <c r="C16" s="10" t="s">
        <v>46</v>
      </c>
      <c r="D16" s="11" t="s">
        <v>88</v>
      </c>
      <c r="E16" s="12" t="s">
        <v>17</v>
      </c>
      <c r="F16" s="13">
        <v>500</v>
      </c>
      <c r="G16" s="14">
        <f>H16/F16</f>
        <v>302.31</v>
      </c>
      <c r="H16" s="15">
        <v>151155</v>
      </c>
      <c r="I16" s="16">
        <f>H16*0.16+(H16)</f>
        <v>175339.8</v>
      </c>
    </row>
    <row r="17" spans="2:9" x14ac:dyDescent="0.2">
      <c r="B17" s="9" t="s">
        <v>31</v>
      </c>
      <c r="C17" s="10" t="s">
        <v>46</v>
      </c>
      <c r="D17" s="11" t="s">
        <v>47</v>
      </c>
      <c r="E17" s="12" t="s">
        <v>17</v>
      </c>
      <c r="F17" s="13">
        <v>200</v>
      </c>
      <c r="G17" s="14">
        <f>H17/F17</f>
        <v>208.89</v>
      </c>
      <c r="H17" s="15">
        <v>41778</v>
      </c>
      <c r="I17" s="16">
        <f t="shared" ref="I17:I25" si="2">H17*0.16+(H17)</f>
        <v>48462.48</v>
      </c>
    </row>
    <row r="18" spans="2:9" x14ac:dyDescent="0.2">
      <c r="B18" s="9" t="s">
        <v>31</v>
      </c>
      <c r="C18" s="10" t="s">
        <v>46</v>
      </c>
      <c r="D18" s="11" t="s">
        <v>48</v>
      </c>
      <c r="E18" s="12" t="s">
        <v>17</v>
      </c>
      <c r="F18" s="13">
        <v>295</v>
      </c>
      <c r="G18" s="14">
        <f>H18/F18</f>
        <v>154.28</v>
      </c>
      <c r="H18" s="15">
        <v>45512.6</v>
      </c>
      <c r="I18" s="16">
        <f t="shared" si="2"/>
        <v>52794.615999999995</v>
      </c>
    </row>
    <row r="19" spans="2:9" x14ac:dyDescent="0.2">
      <c r="B19" s="9" t="s">
        <v>31</v>
      </c>
      <c r="C19" s="10" t="s">
        <v>46</v>
      </c>
      <c r="D19" s="11" t="s">
        <v>89</v>
      </c>
      <c r="E19" s="12" t="s">
        <v>17</v>
      </c>
      <c r="F19" s="13">
        <v>30</v>
      </c>
      <c r="G19" s="14">
        <f t="shared" ref="G19:G40" si="3">H19/F19</f>
        <v>1314.5600000000002</v>
      </c>
      <c r="H19" s="15">
        <v>39436.800000000003</v>
      </c>
      <c r="I19" s="16">
        <f t="shared" si="2"/>
        <v>45746.688000000002</v>
      </c>
    </row>
    <row r="20" spans="2:9" x14ac:dyDescent="0.2">
      <c r="B20" s="9" t="s">
        <v>31</v>
      </c>
      <c r="C20" s="10" t="s">
        <v>46</v>
      </c>
      <c r="D20" s="11" t="s">
        <v>90</v>
      </c>
      <c r="E20" s="12" t="s">
        <v>17</v>
      </c>
      <c r="F20" s="13">
        <v>30</v>
      </c>
      <c r="G20" s="14">
        <f t="shared" si="3"/>
        <v>476.53</v>
      </c>
      <c r="H20" s="15">
        <v>14295.9</v>
      </c>
      <c r="I20" s="16">
        <f t="shared" si="2"/>
        <v>16583.243999999999</v>
      </c>
    </row>
    <row r="21" spans="2:9" x14ac:dyDescent="0.2">
      <c r="B21" s="9" t="s">
        <v>31</v>
      </c>
      <c r="C21" s="10" t="s">
        <v>46</v>
      </c>
      <c r="D21" s="11" t="s">
        <v>91</v>
      </c>
      <c r="E21" s="12" t="s">
        <v>17</v>
      </c>
      <c r="F21" s="13">
        <v>100</v>
      </c>
      <c r="G21" s="14">
        <f t="shared" si="3"/>
        <v>1907.83</v>
      </c>
      <c r="H21" s="15">
        <v>190783</v>
      </c>
      <c r="I21" s="16">
        <f t="shared" si="2"/>
        <v>221308.28</v>
      </c>
    </row>
    <row r="22" spans="2:9" x14ac:dyDescent="0.2">
      <c r="B22" s="9" t="s">
        <v>31</v>
      </c>
      <c r="C22" s="10" t="s">
        <v>46</v>
      </c>
      <c r="D22" s="11" t="s">
        <v>49</v>
      </c>
      <c r="E22" s="12" t="s">
        <v>17</v>
      </c>
      <c r="F22" s="13">
        <v>2500</v>
      </c>
      <c r="G22" s="14">
        <f t="shared" si="3"/>
        <v>2.99</v>
      </c>
      <c r="H22" s="15">
        <v>7475</v>
      </c>
      <c r="I22" s="16">
        <f t="shared" si="2"/>
        <v>8671</v>
      </c>
    </row>
    <row r="23" spans="2:9" x14ac:dyDescent="0.2">
      <c r="B23" s="9" t="s">
        <v>31</v>
      </c>
      <c r="C23" s="10" t="s">
        <v>46</v>
      </c>
      <c r="D23" s="11" t="s">
        <v>50</v>
      </c>
      <c r="E23" s="12" t="s">
        <v>17</v>
      </c>
      <c r="F23" s="13">
        <v>16000</v>
      </c>
      <c r="G23" s="14">
        <f t="shared" si="3"/>
        <v>2.95</v>
      </c>
      <c r="H23" s="15">
        <v>47200</v>
      </c>
      <c r="I23" s="16">
        <f t="shared" si="2"/>
        <v>54752</v>
      </c>
    </row>
    <row r="24" spans="2:9" x14ac:dyDescent="0.2">
      <c r="B24" s="9" t="s">
        <v>31</v>
      </c>
      <c r="C24" s="10" t="s">
        <v>46</v>
      </c>
      <c r="D24" s="11" t="s">
        <v>92</v>
      </c>
      <c r="E24" s="12" t="s">
        <v>17</v>
      </c>
      <c r="F24" s="13">
        <v>107</v>
      </c>
      <c r="G24" s="14">
        <f t="shared" si="3"/>
        <v>79.149999999999991</v>
      </c>
      <c r="H24" s="15">
        <v>8469.0499999999993</v>
      </c>
      <c r="I24" s="16">
        <f t="shared" si="2"/>
        <v>9824.098</v>
      </c>
    </row>
    <row r="25" spans="2:9" x14ac:dyDescent="0.2">
      <c r="B25" s="9" t="s">
        <v>31</v>
      </c>
      <c r="C25" s="10" t="s">
        <v>43</v>
      </c>
      <c r="D25" s="11" t="s">
        <v>51</v>
      </c>
      <c r="E25" s="12" t="s">
        <v>17</v>
      </c>
      <c r="F25" s="13">
        <v>90</v>
      </c>
      <c r="G25" s="14">
        <f t="shared" si="3"/>
        <v>540</v>
      </c>
      <c r="H25" s="15">
        <v>48600</v>
      </c>
      <c r="I25" s="16">
        <f t="shared" si="2"/>
        <v>56376</v>
      </c>
    </row>
    <row r="26" spans="2:9" x14ac:dyDescent="0.2">
      <c r="B26" s="9" t="s">
        <v>31</v>
      </c>
      <c r="C26" s="10" t="s">
        <v>43</v>
      </c>
      <c r="D26" s="11" t="s">
        <v>52</v>
      </c>
      <c r="E26" s="12" t="s">
        <v>17</v>
      </c>
      <c r="F26" s="13">
        <v>801</v>
      </c>
      <c r="G26" s="14">
        <f t="shared" si="3"/>
        <v>2.3800000000000003</v>
      </c>
      <c r="H26" s="15">
        <v>1906.38</v>
      </c>
      <c r="I26" s="16">
        <f>H26*0.16+(H26)</f>
        <v>2211.4008000000003</v>
      </c>
    </row>
    <row r="27" spans="2:9" x14ac:dyDescent="0.2">
      <c r="B27" s="9" t="s">
        <v>31</v>
      </c>
      <c r="C27" s="10" t="s">
        <v>43</v>
      </c>
      <c r="D27" s="11" t="s">
        <v>93</v>
      </c>
      <c r="E27" s="12" t="s">
        <v>17</v>
      </c>
      <c r="F27" s="13">
        <v>36</v>
      </c>
      <c r="G27" s="14">
        <f t="shared" si="3"/>
        <v>6</v>
      </c>
      <c r="H27" s="15">
        <v>216</v>
      </c>
      <c r="I27" s="16">
        <f t="shared" ref="I27:I40" si="4">H27*0.16+(H27)</f>
        <v>250.56</v>
      </c>
    </row>
    <row r="28" spans="2:9" x14ac:dyDescent="0.2">
      <c r="B28" s="9" t="s">
        <v>31</v>
      </c>
      <c r="C28" s="10" t="s">
        <v>43</v>
      </c>
      <c r="D28" s="11" t="s">
        <v>94</v>
      </c>
      <c r="E28" s="12" t="s">
        <v>17</v>
      </c>
      <c r="F28" s="13">
        <v>400</v>
      </c>
      <c r="G28" s="14">
        <f t="shared" si="3"/>
        <v>13</v>
      </c>
      <c r="H28" s="15">
        <v>5200</v>
      </c>
      <c r="I28" s="16">
        <f t="shared" si="4"/>
        <v>6032</v>
      </c>
    </row>
    <row r="29" spans="2:9" x14ac:dyDescent="0.2">
      <c r="B29" s="9" t="s">
        <v>31</v>
      </c>
      <c r="C29" s="10" t="s">
        <v>43</v>
      </c>
      <c r="D29" s="11" t="s">
        <v>95</v>
      </c>
      <c r="E29" s="12" t="s">
        <v>17</v>
      </c>
      <c r="F29" s="13">
        <v>501</v>
      </c>
      <c r="G29" s="14">
        <f t="shared" si="3"/>
        <v>13</v>
      </c>
      <c r="H29" s="15">
        <v>6513</v>
      </c>
      <c r="I29" s="16">
        <f t="shared" si="4"/>
        <v>7555.08</v>
      </c>
    </row>
    <row r="30" spans="2:9" x14ac:dyDescent="0.2">
      <c r="B30" s="9" t="s">
        <v>31</v>
      </c>
      <c r="C30" s="10" t="s">
        <v>43</v>
      </c>
      <c r="D30" s="11" t="s">
        <v>96</v>
      </c>
      <c r="E30" s="12" t="s">
        <v>17</v>
      </c>
      <c r="F30" s="13">
        <v>610</v>
      </c>
      <c r="G30" s="14">
        <f t="shared" si="3"/>
        <v>13</v>
      </c>
      <c r="H30" s="15">
        <v>7930</v>
      </c>
      <c r="I30" s="16">
        <f t="shared" si="4"/>
        <v>9198.7999999999993</v>
      </c>
    </row>
    <row r="31" spans="2:9" x14ac:dyDescent="0.2">
      <c r="B31" s="9" t="s">
        <v>31</v>
      </c>
      <c r="C31" s="10" t="s">
        <v>43</v>
      </c>
      <c r="D31" s="11" t="s">
        <v>97</v>
      </c>
      <c r="E31" s="12" t="s">
        <v>17</v>
      </c>
      <c r="F31" s="13">
        <v>800</v>
      </c>
      <c r="G31" s="14">
        <f t="shared" si="3"/>
        <v>7.25</v>
      </c>
      <c r="H31" s="15">
        <v>5800</v>
      </c>
      <c r="I31" s="16">
        <f t="shared" si="4"/>
        <v>6728</v>
      </c>
    </row>
    <row r="32" spans="2:9" x14ac:dyDescent="0.2">
      <c r="B32" s="9" t="s">
        <v>31</v>
      </c>
      <c r="C32" s="10" t="s">
        <v>43</v>
      </c>
      <c r="D32" s="11" t="s">
        <v>53</v>
      </c>
      <c r="E32" s="12" t="s">
        <v>17</v>
      </c>
      <c r="F32" s="13">
        <v>30</v>
      </c>
      <c r="G32" s="14">
        <f t="shared" si="3"/>
        <v>28.7</v>
      </c>
      <c r="H32" s="15">
        <v>861</v>
      </c>
      <c r="I32" s="16">
        <f t="shared" si="4"/>
        <v>998.76</v>
      </c>
    </row>
    <row r="33" spans="2:9" x14ac:dyDescent="0.2">
      <c r="B33" s="9" t="s">
        <v>31</v>
      </c>
      <c r="C33" s="10" t="s">
        <v>43</v>
      </c>
      <c r="D33" s="11" t="s">
        <v>98</v>
      </c>
      <c r="E33" s="12" t="s">
        <v>17</v>
      </c>
      <c r="F33" s="13">
        <v>300</v>
      </c>
      <c r="G33" s="14">
        <f t="shared" si="3"/>
        <v>32</v>
      </c>
      <c r="H33" s="15">
        <v>9600</v>
      </c>
      <c r="I33" s="16">
        <f t="shared" si="4"/>
        <v>11136</v>
      </c>
    </row>
    <row r="34" spans="2:9" x14ac:dyDescent="0.2">
      <c r="B34" s="9" t="s">
        <v>31</v>
      </c>
      <c r="C34" s="10" t="s">
        <v>43</v>
      </c>
      <c r="D34" s="11" t="s">
        <v>99</v>
      </c>
      <c r="E34" s="12" t="s">
        <v>17</v>
      </c>
      <c r="F34" s="13">
        <v>946</v>
      </c>
      <c r="G34" s="14">
        <f t="shared" si="3"/>
        <v>12.799999999999999</v>
      </c>
      <c r="H34" s="15">
        <v>12108.8</v>
      </c>
      <c r="I34" s="16">
        <f t="shared" si="4"/>
        <v>14046.207999999999</v>
      </c>
    </row>
    <row r="35" spans="2:9" x14ac:dyDescent="0.2">
      <c r="B35" s="9" t="s">
        <v>31</v>
      </c>
      <c r="C35" s="10" t="s">
        <v>43</v>
      </c>
      <c r="D35" s="11" t="s">
        <v>100</v>
      </c>
      <c r="E35" s="12" t="s">
        <v>17</v>
      </c>
      <c r="F35" s="13">
        <v>800</v>
      </c>
      <c r="G35" s="14">
        <f t="shared" si="3"/>
        <v>22.97</v>
      </c>
      <c r="H35" s="15">
        <v>18376</v>
      </c>
      <c r="I35" s="16">
        <f t="shared" si="4"/>
        <v>21316.16</v>
      </c>
    </row>
    <row r="36" spans="2:9" x14ac:dyDescent="0.2">
      <c r="B36" s="9" t="s">
        <v>31</v>
      </c>
      <c r="C36" s="10" t="s">
        <v>43</v>
      </c>
      <c r="D36" s="11" t="s">
        <v>101</v>
      </c>
      <c r="E36" s="12" t="s">
        <v>17</v>
      </c>
      <c r="F36" s="13">
        <v>640</v>
      </c>
      <c r="G36" s="14">
        <f t="shared" si="3"/>
        <v>22.97</v>
      </c>
      <c r="H36" s="15">
        <v>14700.8</v>
      </c>
      <c r="I36" s="16">
        <f t="shared" si="4"/>
        <v>17052.928</v>
      </c>
    </row>
    <row r="37" spans="2:9" x14ac:dyDescent="0.2">
      <c r="B37" s="9" t="s">
        <v>31</v>
      </c>
      <c r="C37" s="10" t="s">
        <v>43</v>
      </c>
      <c r="D37" s="11" t="s">
        <v>102</v>
      </c>
      <c r="E37" s="12" t="s">
        <v>17</v>
      </c>
      <c r="F37" s="13">
        <v>1800</v>
      </c>
      <c r="G37" s="14">
        <f t="shared" si="3"/>
        <v>84.3</v>
      </c>
      <c r="H37" s="15">
        <v>151740</v>
      </c>
      <c r="I37" s="16">
        <f t="shared" si="4"/>
        <v>176018.4</v>
      </c>
    </row>
    <row r="38" spans="2:9" x14ac:dyDescent="0.2">
      <c r="B38" s="9" t="s">
        <v>31</v>
      </c>
      <c r="C38" s="10" t="s">
        <v>43</v>
      </c>
      <c r="D38" s="11" t="s">
        <v>103</v>
      </c>
      <c r="E38" s="12" t="s">
        <v>17</v>
      </c>
      <c r="F38" s="13">
        <v>552</v>
      </c>
      <c r="G38" s="14">
        <f t="shared" si="3"/>
        <v>6.92</v>
      </c>
      <c r="H38" s="15">
        <v>3819.84</v>
      </c>
      <c r="I38" s="16">
        <f t="shared" si="4"/>
        <v>4431.0144</v>
      </c>
    </row>
    <row r="39" spans="2:9" x14ac:dyDescent="0.2">
      <c r="B39" s="9" t="s">
        <v>31</v>
      </c>
      <c r="C39" s="10" t="s">
        <v>43</v>
      </c>
      <c r="D39" s="11" t="s">
        <v>104</v>
      </c>
      <c r="E39" s="12" t="s">
        <v>17</v>
      </c>
      <c r="F39" s="13">
        <v>852</v>
      </c>
      <c r="G39" s="14">
        <f t="shared" si="3"/>
        <v>16.329999999999998</v>
      </c>
      <c r="H39" s="15">
        <v>13913.16</v>
      </c>
      <c r="I39" s="16">
        <f t="shared" si="4"/>
        <v>16139.265599999999</v>
      </c>
    </row>
    <row r="40" spans="2:9" x14ac:dyDescent="0.2">
      <c r="B40" s="9" t="s">
        <v>31</v>
      </c>
      <c r="C40" s="10" t="s">
        <v>43</v>
      </c>
      <c r="D40" s="11" t="s">
        <v>54</v>
      </c>
      <c r="E40" s="12" t="s">
        <v>17</v>
      </c>
      <c r="F40" s="13">
        <v>554</v>
      </c>
      <c r="G40" s="14">
        <f t="shared" si="3"/>
        <v>31.939999999999998</v>
      </c>
      <c r="H40" s="15">
        <v>17694.759999999998</v>
      </c>
      <c r="I40" s="16">
        <f t="shared" si="4"/>
        <v>20525.921599999998</v>
      </c>
    </row>
    <row r="41" spans="2:9" x14ac:dyDescent="0.2">
      <c r="B41" s="201" t="s">
        <v>18</v>
      </c>
      <c r="C41" s="201"/>
      <c r="D41" s="201"/>
      <c r="E41" s="201"/>
      <c r="F41" s="201"/>
      <c r="G41" s="201"/>
      <c r="H41" s="201"/>
      <c r="I41" s="17">
        <f>SUM(I3:I40)</f>
        <v>1606740.6044000001</v>
      </c>
    </row>
    <row r="42" spans="2:9" x14ac:dyDescent="0.2">
      <c r="B42" s="63" t="s">
        <v>42</v>
      </c>
      <c r="C42" s="18" t="s">
        <v>26</v>
      </c>
      <c r="D42" s="19" t="s">
        <v>105</v>
      </c>
      <c r="E42" s="20" t="s">
        <v>17</v>
      </c>
      <c r="F42" s="21">
        <v>781</v>
      </c>
      <c r="G42" s="22">
        <v>53.808770000000003</v>
      </c>
      <c r="H42" s="22">
        <f>G42*F42</f>
        <v>42024.649369999999</v>
      </c>
      <c r="I42" s="23">
        <f>H42</f>
        <v>42024.649369999999</v>
      </c>
    </row>
    <row r="43" spans="2:9" x14ac:dyDescent="0.2">
      <c r="B43" s="63" t="s">
        <v>42</v>
      </c>
      <c r="C43" s="18" t="s">
        <v>26</v>
      </c>
      <c r="D43" s="19" t="s">
        <v>106</v>
      </c>
      <c r="E43" s="20" t="s">
        <v>17</v>
      </c>
      <c r="F43" s="21">
        <v>3450</v>
      </c>
      <c r="G43" s="22">
        <v>10.41652</v>
      </c>
      <c r="H43" s="22">
        <f t="shared" ref="H43:H54" si="5">G43*F43</f>
        <v>35936.993999999999</v>
      </c>
      <c r="I43" s="23">
        <f t="shared" ref="I43:I54" si="6">H43</f>
        <v>35936.993999999999</v>
      </c>
    </row>
    <row r="44" spans="2:9" x14ac:dyDescent="0.2">
      <c r="B44" s="63" t="s">
        <v>42</v>
      </c>
      <c r="C44" s="18" t="s">
        <v>26</v>
      </c>
      <c r="D44" s="19" t="s">
        <v>107</v>
      </c>
      <c r="E44" s="20" t="s">
        <v>17</v>
      </c>
      <c r="F44" s="21">
        <v>800</v>
      </c>
      <c r="G44" s="22">
        <v>6.05</v>
      </c>
      <c r="H44" s="22">
        <f t="shared" si="5"/>
        <v>4840</v>
      </c>
      <c r="I44" s="23">
        <f t="shared" si="6"/>
        <v>4840</v>
      </c>
    </row>
    <row r="45" spans="2:9" x14ac:dyDescent="0.2">
      <c r="B45" s="63" t="s">
        <v>42</v>
      </c>
      <c r="C45" s="18" t="s">
        <v>26</v>
      </c>
      <c r="D45" s="19" t="s">
        <v>111</v>
      </c>
      <c r="E45" s="20" t="s">
        <v>17</v>
      </c>
      <c r="F45" s="21">
        <v>1398</v>
      </c>
      <c r="G45" s="22">
        <v>22.03</v>
      </c>
      <c r="H45" s="22">
        <f t="shared" si="5"/>
        <v>30797.940000000002</v>
      </c>
      <c r="I45" s="23">
        <f t="shared" si="6"/>
        <v>30797.940000000002</v>
      </c>
    </row>
    <row r="46" spans="2:9" x14ac:dyDescent="0.2">
      <c r="B46" s="63" t="s">
        <v>42</v>
      </c>
      <c r="C46" s="18" t="s">
        <v>26</v>
      </c>
      <c r="D46" s="19" t="s">
        <v>71</v>
      </c>
      <c r="E46" s="20" t="s">
        <v>17</v>
      </c>
      <c r="F46" s="21">
        <v>40</v>
      </c>
      <c r="G46" s="24">
        <v>11.03</v>
      </c>
      <c r="H46" s="22">
        <f t="shared" si="5"/>
        <v>441.2</v>
      </c>
      <c r="I46" s="23">
        <f t="shared" si="6"/>
        <v>441.2</v>
      </c>
    </row>
    <row r="47" spans="2:9" x14ac:dyDescent="0.2">
      <c r="B47" s="63" t="s">
        <v>42</v>
      </c>
      <c r="C47" s="18" t="s">
        <v>26</v>
      </c>
      <c r="D47" s="19" t="s">
        <v>108</v>
      </c>
      <c r="E47" s="20" t="s">
        <v>17</v>
      </c>
      <c r="F47" s="21">
        <v>15</v>
      </c>
      <c r="G47" s="24">
        <v>457.29</v>
      </c>
      <c r="H47" s="22">
        <f t="shared" si="5"/>
        <v>6859.35</v>
      </c>
      <c r="I47" s="23">
        <f t="shared" si="6"/>
        <v>6859.35</v>
      </c>
    </row>
    <row r="48" spans="2:9" x14ac:dyDescent="0.2">
      <c r="B48" s="63" t="s">
        <v>42</v>
      </c>
      <c r="C48" s="18" t="s">
        <v>26</v>
      </c>
      <c r="D48" s="19" t="s">
        <v>109</v>
      </c>
      <c r="E48" s="20" t="s">
        <v>17</v>
      </c>
      <c r="F48" s="21">
        <v>260</v>
      </c>
      <c r="G48" s="24">
        <v>63.76</v>
      </c>
      <c r="H48" s="22">
        <f t="shared" si="5"/>
        <v>16577.599999999999</v>
      </c>
      <c r="I48" s="23">
        <f t="shared" si="6"/>
        <v>16577.599999999999</v>
      </c>
    </row>
    <row r="49" spans="2:9" x14ac:dyDescent="0.2">
      <c r="B49" s="63" t="s">
        <v>42</v>
      </c>
      <c r="C49" s="25" t="s">
        <v>43</v>
      </c>
      <c r="D49" s="25" t="s">
        <v>110</v>
      </c>
      <c r="E49" s="20" t="s">
        <v>17</v>
      </c>
      <c r="F49" s="21">
        <v>100</v>
      </c>
      <c r="G49" s="24">
        <v>15.63</v>
      </c>
      <c r="H49" s="22">
        <f t="shared" si="5"/>
        <v>1563</v>
      </c>
      <c r="I49" s="23">
        <f t="shared" si="6"/>
        <v>1563</v>
      </c>
    </row>
    <row r="50" spans="2:9" x14ac:dyDescent="0.2">
      <c r="B50" s="63" t="s">
        <v>42</v>
      </c>
      <c r="C50" s="25" t="s">
        <v>43</v>
      </c>
      <c r="D50" s="25" t="s">
        <v>112</v>
      </c>
      <c r="E50" s="20" t="s">
        <v>17</v>
      </c>
      <c r="F50" s="21">
        <v>4500</v>
      </c>
      <c r="G50" s="24">
        <v>6.69</v>
      </c>
      <c r="H50" s="22">
        <f t="shared" si="5"/>
        <v>30105</v>
      </c>
      <c r="I50" s="23">
        <f t="shared" si="6"/>
        <v>30105</v>
      </c>
    </row>
    <row r="51" spans="2:9" x14ac:dyDescent="0.2">
      <c r="B51" s="63" t="s">
        <v>42</v>
      </c>
      <c r="C51" s="25" t="s">
        <v>43</v>
      </c>
      <c r="D51" s="25" t="s">
        <v>113</v>
      </c>
      <c r="E51" s="20" t="s">
        <v>17</v>
      </c>
      <c r="F51" s="21">
        <v>3000</v>
      </c>
      <c r="G51" s="24">
        <v>27.88</v>
      </c>
      <c r="H51" s="22">
        <f t="shared" si="5"/>
        <v>83640</v>
      </c>
      <c r="I51" s="23">
        <f t="shared" si="6"/>
        <v>83640</v>
      </c>
    </row>
    <row r="52" spans="2:9" x14ac:dyDescent="0.2">
      <c r="B52" s="63" t="s">
        <v>42</v>
      </c>
      <c r="C52" s="25" t="s">
        <v>43</v>
      </c>
      <c r="D52" s="25" t="s">
        <v>114</v>
      </c>
      <c r="E52" s="20" t="s">
        <v>17</v>
      </c>
      <c r="F52" s="21">
        <v>2100</v>
      </c>
      <c r="G52" s="24">
        <v>3.88</v>
      </c>
      <c r="H52" s="22">
        <f t="shared" si="5"/>
        <v>8148</v>
      </c>
      <c r="I52" s="23">
        <f t="shared" si="6"/>
        <v>8148</v>
      </c>
    </row>
    <row r="53" spans="2:9" x14ac:dyDescent="0.2">
      <c r="B53" s="63" t="s">
        <v>42</v>
      </c>
      <c r="C53" s="25" t="s">
        <v>43</v>
      </c>
      <c r="D53" s="25" t="s">
        <v>118</v>
      </c>
      <c r="E53" s="20" t="s">
        <v>17</v>
      </c>
      <c r="F53" s="21">
        <v>1500</v>
      </c>
      <c r="G53" s="24">
        <v>34.590000000000003</v>
      </c>
      <c r="H53" s="22">
        <f t="shared" si="5"/>
        <v>51885.000000000007</v>
      </c>
      <c r="I53" s="23">
        <f t="shared" si="6"/>
        <v>51885.000000000007</v>
      </c>
    </row>
    <row r="54" spans="2:9" x14ac:dyDescent="0.2">
      <c r="B54" s="63" t="s">
        <v>42</v>
      </c>
      <c r="C54" s="25" t="s">
        <v>43</v>
      </c>
      <c r="D54" s="25" t="s">
        <v>119</v>
      </c>
      <c r="E54" s="20" t="s">
        <v>17</v>
      </c>
      <c r="F54" s="21">
        <v>2500</v>
      </c>
      <c r="G54" s="24">
        <v>2.7</v>
      </c>
      <c r="H54" s="22">
        <f t="shared" si="5"/>
        <v>6750</v>
      </c>
      <c r="I54" s="23">
        <f t="shared" si="6"/>
        <v>6750</v>
      </c>
    </row>
    <row r="55" spans="2:9" x14ac:dyDescent="0.2">
      <c r="B55" s="63" t="s">
        <v>42</v>
      </c>
      <c r="C55" s="18" t="s">
        <v>26</v>
      </c>
      <c r="D55" s="25" t="s">
        <v>116</v>
      </c>
      <c r="E55" s="20" t="s">
        <v>17</v>
      </c>
      <c r="F55" s="21">
        <v>300</v>
      </c>
      <c r="G55" s="24">
        <v>154.28</v>
      </c>
      <c r="H55" s="22">
        <f>F55*G55</f>
        <v>46284</v>
      </c>
      <c r="I55" s="23">
        <f>H55*1.16</f>
        <v>53689.439999999995</v>
      </c>
    </row>
    <row r="56" spans="2:9" x14ac:dyDescent="0.2">
      <c r="B56" s="63" t="s">
        <v>42</v>
      </c>
      <c r="C56" s="18" t="s">
        <v>26</v>
      </c>
      <c r="D56" s="25" t="s">
        <v>117</v>
      </c>
      <c r="E56" s="20" t="s">
        <v>17</v>
      </c>
      <c r="F56" s="21">
        <v>7900</v>
      </c>
      <c r="G56" s="24">
        <v>8.0399999999999991</v>
      </c>
      <c r="H56" s="22">
        <f t="shared" ref="H56:H75" si="7">F56*G56</f>
        <v>63515.999999999993</v>
      </c>
      <c r="I56" s="23">
        <f t="shared" ref="I56:I75" si="8">H56*1.16</f>
        <v>73678.559999999983</v>
      </c>
    </row>
    <row r="57" spans="2:9" x14ac:dyDescent="0.2">
      <c r="B57" s="63" t="s">
        <v>42</v>
      </c>
      <c r="C57" s="18" t="s">
        <v>26</v>
      </c>
      <c r="D57" s="25" t="s">
        <v>120</v>
      </c>
      <c r="E57" s="20" t="s">
        <v>17</v>
      </c>
      <c r="F57" s="21">
        <v>2900</v>
      </c>
      <c r="G57" s="24">
        <v>1.1200000000000001</v>
      </c>
      <c r="H57" s="22">
        <f t="shared" si="7"/>
        <v>3248.0000000000005</v>
      </c>
      <c r="I57" s="23">
        <f t="shared" si="8"/>
        <v>3767.6800000000003</v>
      </c>
    </row>
    <row r="58" spans="2:9" x14ac:dyDescent="0.2">
      <c r="B58" s="63" t="s">
        <v>42</v>
      </c>
      <c r="C58" s="18" t="s">
        <v>26</v>
      </c>
      <c r="D58" s="25" t="s">
        <v>121</v>
      </c>
      <c r="E58" s="20" t="s">
        <v>17</v>
      </c>
      <c r="F58" s="21">
        <v>50</v>
      </c>
      <c r="G58" s="24">
        <v>12.45</v>
      </c>
      <c r="H58" s="22">
        <f t="shared" si="7"/>
        <v>622.5</v>
      </c>
      <c r="I58" s="23">
        <f t="shared" si="8"/>
        <v>722.09999999999991</v>
      </c>
    </row>
    <row r="59" spans="2:9" x14ac:dyDescent="0.2">
      <c r="B59" s="63" t="s">
        <v>42</v>
      </c>
      <c r="C59" s="18" t="s">
        <v>26</v>
      </c>
      <c r="D59" s="25" t="s">
        <v>122</v>
      </c>
      <c r="E59" s="20" t="s">
        <v>17</v>
      </c>
      <c r="F59" s="21">
        <v>4300</v>
      </c>
      <c r="G59" s="24">
        <v>2.7850000000000001</v>
      </c>
      <c r="H59" s="22">
        <f t="shared" si="7"/>
        <v>11975.5</v>
      </c>
      <c r="I59" s="23">
        <f t="shared" si="8"/>
        <v>13891.58</v>
      </c>
    </row>
    <row r="60" spans="2:9" x14ac:dyDescent="0.2">
      <c r="B60" s="63" t="s">
        <v>42</v>
      </c>
      <c r="C60" s="18" t="s">
        <v>26</v>
      </c>
      <c r="D60" s="25" t="s">
        <v>123</v>
      </c>
      <c r="E60" s="20" t="s">
        <v>17</v>
      </c>
      <c r="F60" s="21">
        <v>2300</v>
      </c>
      <c r="G60" s="24">
        <v>2.44</v>
      </c>
      <c r="H60" s="22">
        <f t="shared" si="7"/>
        <v>5612</v>
      </c>
      <c r="I60" s="23">
        <f t="shared" si="8"/>
        <v>6509.9199999999992</v>
      </c>
    </row>
    <row r="61" spans="2:9" x14ac:dyDescent="0.2">
      <c r="B61" s="63" t="s">
        <v>42</v>
      </c>
      <c r="C61" s="18" t="s">
        <v>26</v>
      </c>
      <c r="D61" s="25" t="s">
        <v>124</v>
      </c>
      <c r="E61" s="20" t="s">
        <v>17</v>
      </c>
      <c r="F61" s="21">
        <v>2300</v>
      </c>
      <c r="G61" s="24">
        <v>2.415</v>
      </c>
      <c r="H61" s="22">
        <f t="shared" si="7"/>
        <v>5554.5</v>
      </c>
      <c r="I61" s="23">
        <f t="shared" si="8"/>
        <v>6443.2199999999993</v>
      </c>
    </row>
    <row r="62" spans="2:9" x14ac:dyDescent="0.2">
      <c r="B62" s="63" t="s">
        <v>42</v>
      </c>
      <c r="C62" s="18" t="s">
        <v>26</v>
      </c>
      <c r="D62" s="25" t="s">
        <v>125</v>
      </c>
      <c r="E62" s="20" t="s">
        <v>17</v>
      </c>
      <c r="F62" s="21">
        <v>100</v>
      </c>
      <c r="G62" s="24">
        <v>6.7</v>
      </c>
      <c r="H62" s="22">
        <f t="shared" si="7"/>
        <v>670</v>
      </c>
      <c r="I62" s="23">
        <f t="shared" si="8"/>
        <v>777.19999999999993</v>
      </c>
    </row>
    <row r="63" spans="2:9" x14ac:dyDescent="0.2">
      <c r="B63" s="63" t="s">
        <v>42</v>
      </c>
      <c r="C63" s="18" t="s">
        <v>26</v>
      </c>
      <c r="D63" s="25" t="s">
        <v>126</v>
      </c>
      <c r="E63" s="20" t="s">
        <v>17</v>
      </c>
      <c r="F63" s="21">
        <v>1750</v>
      </c>
      <c r="G63" s="24">
        <v>6.91</v>
      </c>
      <c r="H63" s="22">
        <f t="shared" si="7"/>
        <v>12092.5</v>
      </c>
      <c r="I63" s="23">
        <f t="shared" si="8"/>
        <v>14027.3</v>
      </c>
    </row>
    <row r="64" spans="2:9" x14ac:dyDescent="0.2">
      <c r="B64" s="63" t="s">
        <v>42</v>
      </c>
      <c r="C64" s="18" t="s">
        <v>26</v>
      </c>
      <c r="D64" s="25" t="s">
        <v>127</v>
      </c>
      <c r="E64" s="20" t="s">
        <v>17</v>
      </c>
      <c r="F64" s="21">
        <v>1750</v>
      </c>
      <c r="G64" s="24">
        <v>7.03</v>
      </c>
      <c r="H64" s="22">
        <f t="shared" si="7"/>
        <v>12302.5</v>
      </c>
      <c r="I64" s="23">
        <f t="shared" si="8"/>
        <v>14270.9</v>
      </c>
    </row>
    <row r="65" spans="2:9" x14ac:dyDescent="0.2">
      <c r="B65" s="63" t="s">
        <v>42</v>
      </c>
      <c r="C65" s="18" t="s">
        <v>26</v>
      </c>
      <c r="D65" s="25" t="s">
        <v>128</v>
      </c>
      <c r="E65" s="20" t="s">
        <v>17</v>
      </c>
      <c r="F65" s="21">
        <v>250</v>
      </c>
      <c r="G65" s="24">
        <v>7.01</v>
      </c>
      <c r="H65" s="22">
        <f t="shared" si="7"/>
        <v>1752.5</v>
      </c>
      <c r="I65" s="23">
        <f t="shared" si="8"/>
        <v>2032.8999999999999</v>
      </c>
    </row>
    <row r="66" spans="2:9" x14ac:dyDescent="0.2">
      <c r="B66" s="63" t="s">
        <v>42</v>
      </c>
      <c r="C66" s="18" t="s">
        <v>26</v>
      </c>
      <c r="D66" s="25" t="s">
        <v>129</v>
      </c>
      <c r="E66" s="20" t="s">
        <v>17</v>
      </c>
      <c r="F66" s="21">
        <v>250</v>
      </c>
      <c r="G66" s="24">
        <v>6.99</v>
      </c>
      <c r="H66" s="22">
        <f t="shared" si="7"/>
        <v>1747.5</v>
      </c>
      <c r="I66" s="23">
        <f t="shared" si="8"/>
        <v>2027.1</v>
      </c>
    </row>
    <row r="67" spans="2:9" x14ac:dyDescent="0.2">
      <c r="B67" s="63" t="s">
        <v>42</v>
      </c>
      <c r="C67" s="18" t="s">
        <v>26</v>
      </c>
      <c r="D67" s="25" t="s">
        <v>130</v>
      </c>
      <c r="E67" s="20" t="s">
        <v>17</v>
      </c>
      <c r="F67" s="21">
        <v>1000</v>
      </c>
      <c r="G67" s="24">
        <v>13.48</v>
      </c>
      <c r="H67" s="22">
        <f t="shared" si="7"/>
        <v>13480</v>
      </c>
      <c r="I67" s="23">
        <f t="shared" si="8"/>
        <v>15636.8</v>
      </c>
    </row>
    <row r="68" spans="2:9" x14ac:dyDescent="0.2">
      <c r="B68" s="63" t="s">
        <v>42</v>
      </c>
      <c r="C68" s="25" t="s">
        <v>44</v>
      </c>
      <c r="D68" s="25" t="s">
        <v>131</v>
      </c>
      <c r="E68" s="20" t="s">
        <v>17</v>
      </c>
      <c r="F68" s="21">
        <v>10</v>
      </c>
      <c r="G68" s="24">
        <v>85.6</v>
      </c>
      <c r="H68" s="22">
        <f t="shared" si="7"/>
        <v>856</v>
      </c>
      <c r="I68" s="23">
        <f t="shared" si="8"/>
        <v>992.95999999999992</v>
      </c>
    </row>
    <row r="69" spans="2:9" x14ac:dyDescent="0.2">
      <c r="B69" s="63" t="s">
        <v>42</v>
      </c>
      <c r="C69" s="25" t="s">
        <v>44</v>
      </c>
      <c r="D69" s="25" t="s">
        <v>132</v>
      </c>
      <c r="E69" s="20" t="s">
        <v>17</v>
      </c>
      <c r="F69" s="21">
        <v>10</v>
      </c>
      <c r="G69" s="24">
        <v>85.6</v>
      </c>
      <c r="H69" s="22">
        <f t="shared" si="7"/>
        <v>856</v>
      </c>
      <c r="I69" s="23">
        <f t="shared" si="8"/>
        <v>992.95999999999992</v>
      </c>
    </row>
    <row r="70" spans="2:9" x14ac:dyDescent="0.2">
      <c r="B70" s="63" t="s">
        <v>42</v>
      </c>
      <c r="C70" s="25" t="s">
        <v>44</v>
      </c>
      <c r="D70" s="25" t="s">
        <v>133</v>
      </c>
      <c r="E70" s="20" t="s">
        <v>17</v>
      </c>
      <c r="F70" s="21">
        <v>30</v>
      </c>
      <c r="G70" s="24">
        <v>85.6</v>
      </c>
      <c r="H70" s="22">
        <f t="shared" si="7"/>
        <v>2568</v>
      </c>
      <c r="I70" s="23">
        <f t="shared" si="8"/>
        <v>2978.8799999999997</v>
      </c>
    </row>
    <row r="71" spans="2:9" x14ac:dyDescent="0.2">
      <c r="B71" s="63" t="s">
        <v>42</v>
      </c>
      <c r="C71" s="25" t="s">
        <v>44</v>
      </c>
      <c r="D71" s="25" t="s">
        <v>134</v>
      </c>
      <c r="E71" s="20" t="s">
        <v>17</v>
      </c>
      <c r="F71" s="21">
        <v>30</v>
      </c>
      <c r="G71" s="24">
        <v>85.6</v>
      </c>
      <c r="H71" s="22">
        <f t="shared" si="7"/>
        <v>2568</v>
      </c>
      <c r="I71" s="23">
        <f t="shared" si="8"/>
        <v>2978.8799999999997</v>
      </c>
    </row>
    <row r="72" spans="2:9" x14ac:dyDescent="0.2">
      <c r="B72" s="63" t="s">
        <v>42</v>
      </c>
      <c r="C72" s="25" t="s">
        <v>44</v>
      </c>
      <c r="D72" s="25" t="s">
        <v>135</v>
      </c>
      <c r="E72" s="20" t="s">
        <v>17</v>
      </c>
      <c r="F72" s="21">
        <v>30</v>
      </c>
      <c r="G72" s="24">
        <v>85.6</v>
      </c>
      <c r="H72" s="22">
        <f t="shared" si="7"/>
        <v>2568</v>
      </c>
      <c r="I72" s="23">
        <f t="shared" si="8"/>
        <v>2978.8799999999997</v>
      </c>
    </row>
    <row r="73" spans="2:9" x14ac:dyDescent="0.2">
      <c r="B73" s="63" t="s">
        <v>42</v>
      </c>
      <c r="C73" s="25" t="s">
        <v>44</v>
      </c>
      <c r="D73" s="25" t="s">
        <v>136</v>
      </c>
      <c r="E73" s="20" t="s">
        <v>17</v>
      </c>
      <c r="F73" s="21">
        <v>40</v>
      </c>
      <c r="G73" s="24">
        <v>9.57</v>
      </c>
      <c r="H73" s="22">
        <f t="shared" si="7"/>
        <v>382.8</v>
      </c>
      <c r="I73" s="23">
        <f t="shared" si="8"/>
        <v>444.048</v>
      </c>
    </row>
    <row r="74" spans="2:9" x14ac:dyDescent="0.2">
      <c r="B74" s="63" t="s">
        <v>42</v>
      </c>
      <c r="C74" s="25" t="s">
        <v>44</v>
      </c>
      <c r="D74" s="25" t="s">
        <v>137</v>
      </c>
      <c r="E74" s="20" t="s">
        <v>17</v>
      </c>
      <c r="F74" s="21">
        <v>50</v>
      </c>
      <c r="G74" s="24">
        <v>15.66</v>
      </c>
      <c r="H74" s="22">
        <f t="shared" si="7"/>
        <v>783</v>
      </c>
      <c r="I74" s="23">
        <f t="shared" si="8"/>
        <v>908.28</v>
      </c>
    </row>
    <row r="75" spans="2:9" x14ac:dyDescent="0.2">
      <c r="B75" s="63" t="s">
        <v>42</v>
      </c>
      <c r="C75" s="25" t="s">
        <v>44</v>
      </c>
      <c r="D75" s="25" t="s">
        <v>138</v>
      </c>
      <c r="E75" s="20" t="s">
        <v>17</v>
      </c>
      <c r="F75" s="21">
        <v>50</v>
      </c>
      <c r="G75" s="24">
        <v>15.66</v>
      </c>
      <c r="H75" s="22">
        <f t="shared" si="7"/>
        <v>783</v>
      </c>
      <c r="I75" s="23">
        <f t="shared" si="8"/>
        <v>908.28</v>
      </c>
    </row>
    <row r="76" spans="2:9" x14ac:dyDescent="0.2">
      <c r="B76" s="204" t="s">
        <v>19</v>
      </c>
      <c r="C76" s="204"/>
      <c r="D76" s="204"/>
      <c r="E76" s="204"/>
      <c r="F76" s="204"/>
      <c r="G76" s="204"/>
      <c r="H76" s="204"/>
      <c r="I76" s="62">
        <f>SUM(I42:I75)</f>
        <v>540226.60136999993</v>
      </c>
    </row>
    <row r="77" spans="2:9" x14ac:dyDescent="0.2">
      <c r="B77" s="9" t="s">
        <v>139</v>
      </c>
      <c r="C77" s="10" t="s">
        <v>45</v>
      </c>
      <c r="D77" s="26" t="s">
        <v>152</v>
      </c>
      <c r="E77" s="12" t="s">
        <v>17</v>
      </c>
      <c r="F77" s="27">
        <v>12000</v>
      </c>
      <c r="G77" s="28">
        <f>H77/F77</f>
        <v>19.661999999999999</v>
      </c>
      <c r="H77" s="28">
        <v>235944</v>
      </c>
      <c r="I77" s="16">
        <f>H77</f>
        <v>235944</v>
      </c>
    </row>
    <row r="78" spans="2:9" x14ac:dyDescent="0.2">
      <c r="B78" s="9" t="s">
        <v>139</v>
      </c>
      <c r="C78" s="10" t="s">
        <v>26</v>
      </c>
      <c r="D78" s="26" t="s">
        <v>153</v>
      </c>
      <c r="E78" s="12" t="s">
        <v>17</v>
      </c>
      <c r="F78" s="27">
        <v>500</v>
      </c>
      <c r="G78" s="28">
        <f t="shared" ref="G78:G110" si="9">H78/F78</f>
        <v>52.6</v>
      </c>
      <c r="H78" s="28">
        <v>26300</v>
      </c>
      <c r="I78" s="16">
        <f>H78</f>
        <v>26300</v>
      </c>
    </row>
    <row r="79" spans="2:9" x14ac:dyDescent="0.2">
      <c r="B79" s="9" t="s">
        <v>139</v>
      </c>
      <c r="C79" s="10" t="s">
        <v>26</v>
      </c>
      <c r="D79" s="26" t="s">
        <v>154</v>
      </c>
      <c r="E79" s="12" t="s">
        <v>17</v>
      </c>
      <c r="F79" s="27">
        <v>906</v>
      </c>
      <c r="G79" s="28">
        <f t="shared" si="9"/>
        <v>66.180000000000007</v>
      </c>
      <c r="H79" s="28">
        <v>59959.08</v>
      </c>
      <c r="I79" s="16">
        <f t="shared" ref="I79:I87" si="10">H79</f>
        <v>59959.08</v>
      </c>
    </row>
    <row r="80" spans="2:9" x14ac:dyDescent="0.2">
      <c r="B80" s="9" t="s">
        <v>139</v>
      </c>
      <c r="C80" s="10" t="s">
        <v>26</v>
      </c>
      <c r="D80" s="26" t="s">
        <v>155</v>
      </c>
      <c r="E80" s="12" t="s">
        <v>17</v>
      </c>
      <c r="F80" s="27">
        <v>10</v>
      </c>
      <c r="G80" s="28">
        <f t="shared" si="9"/>
        <v>23.759999999999998</v>
      </c>
      <c r="H80" s="28">
        <v>237.6</v>
      </c>
      <c r="I80" s="16">
        <f t="shared" si="10"/>
        <v>237.6</v>
      </c>
    </row>
    <row r="81" spans="2:9" x14ac:dyDescent="0.2">
      <c r="B81" s="9" t="s">
        <v>139</v>
      </c>
      <c r="C81" s="10" t="s">
        <v>26</v>
      </c>
      <c r="D81" s="26" t="s">
        <v>156</v>
      </c>
      <c r="E81" s="12" t="s">
        <v>17</v>
      </c>
      <c r="F81" s="27">
        <v>480</v>
      </c>
      <c r="G81" s="28">
        <f t="shared" si="9"/>
        <v>31.43</v>
      </c>
      <c r="H81" s="28">
        <v>15086.4</v>
      </c>
      <c r="I81" s="16">
        <f t="shared" si="10"/>
        <v>15086.4</v>
      </c>
    </row>
    <row r="82" spans="2:9" x14ac:dyDescent="0.2">
      <c r="B82" s="9" t="s">
        <v>139</v>
      </c>
      <c r="C82" s="10" t="s">
        <v>26</v>
      </c>
      <c r="D82" s="26" t="s">
        <v>111</v>
      </c>
      <c r="E82" s="12" t="s">
        <v>17</v>
      </c>
      <c r="F82" s="27">
        <v>42</v>
      </c>
      <c r="G82" s="28">
        <f t="shared" si="9"/>
        <v>22.03</v>
      </c>
      <c r="H82" s="28">
        <v>925.26</v>
      </c>
      <c r="I82" s="16">
        <f t="shared" si="10"/>
        <v>925.26</v>
      </c>
    </row>
    <row r="83" spans="2:9" x14ac:dyDescent="0.2">
      <c r="B83" s="9" t="s">
        <v>139</v>
      </c>
      <c r="C83" s="10" t="s">
        <v>26</v>
      </c>
      <c r="D83" s="26" t="s">
        <v>157</v>
      </c>
      <c r="E83" s="12" t="s">
        <v>17</v>
      </c>
      <c r="F83" s="27">
        <v>1200</v>
      </c>
      <c r="G83" s="28">
        <f t="shared" si="9"/>
        <v>59.54</v>
      </c>
      <c r="H83" s="28">
        <v>71448</v>
      </c>
      <c r="I83" s="16">
        <f t="shared" si="10"/>
        <v>71448</v>
      </c>
    </row>
    <row r="84" spans="2:9" x14ac:dyDescent="0.2">
      <c r="B84" s="9" t="s">
        <v>139</v>
      </c>
      <c r="C84" s="10" t="s">
        <v>43</v>
      </c>
      <c r="D84" s="26" t="s">
        <v>158</v>
      </c>
      <c r="E84" s="12" t="s">
        <v>17</v>
      </c>
      <c r="F84" s="27">
        <v>11726</v>
      </c>
      <c r="G84" s="28">
        <f t="shared" si="9"/>
        <v>9.8800000000000008</v>
      </c>
      <c r="H84" s="16">
        <v>115852.88</v>
      </c>
      <c r="I84" s="16">
        <f t="shared" si="10"/>
        <v>115852.88</v>
      </c>
    </row>
    <row r="85" spans="2:9" x14ac:dyDescent="0.2">
      <c r="B85" s="9" t="s">
        <v>139</v>
      </c>
      <c r="C85" s="10" t="s">
        <v>43</v>
      </c>
      <c r="D85" s="26" t="s">
        <v>159</v>
      </c>
      <c r="E85" s="12" t="s">
        <v>17</v>
      </c>
      <c r="F85" s="27">
        <v>9000</v>
      </c>
      <c r="G85" s="28">
        <f t="shared" si="9"/>
        <v>12.25</v>
      </c>
      <c r="H85" s="28">
        <v>110250</v>
      </c>
      <c r="I85" s="16">
        <f t="shared" si="10"/>
        <v>110250</v>
      </c>
    </row>
    <row r="86" spans="2:9" x14ac:dyDescent="0.2">
      <c r="B86" s="9" t="s">
        <v>139</v>
      </c>
      <c r="C86" s="10" t="s">
        <v>43</v>
      </c>
      <c r="D86" s="26" t="s">
        <v>72</v>
      </c>
      <c r="E86" s="12" t="s">
        <v>17</v>
      </c>
      <c r="F86" s="27">
        <v>2000</v>
      </c>
      <c r="G86" s="28">
        <f t="shared" si="9"/>
        <v>18.5</v>
      </c>
      <c r="H86" s="28">
        <v>37000</v>
      </c>
      <c r="I86" s="16">
        <f t="shared" si="10"/>
        <v>37000</v>
      </c>
    </row>
    <row r="87" spans="2:9" x14ac:dyDescent="0.2">
      <c r="B87" s="9" t="s">
        <v>139</v>
      </c>
      <c r="C87" s="10" t="s">
        <v>43</v>
      </c>
      <c r="D87" s="26" t="s">
        <v>140</v>
      </c>
      <c r="E87" s="12" t="s">
        <v>17</v>
      </c>
      <c r="F87" s="27">
        <v>3000</v>
      </c>
      <c r="G87" s="28">
        <f t="shared" si="9"/>
        <v>19.13</v>
      </c>
      <c r="H87" s="28">
        <v>57390</v>
      </c>
      <c r="I87" s="16">
        <f t="shared" si="10"/>
        <v>57390</v>
      </c>
    </row>
    <row r="88" spans="2:9" x14ac:dyDescent="0.2">
      <c r="B88" s="9" t="s">
        <v>139</v>
      </c>
      <c r="C88" s="10" t="s">
        <v>26</v>
      </c>
      <c r="D88" s="26" t="s">
        <v>160</v>
      </c>
      <c r="E88" s="12" t="s">
        <v>17</v>
      </c>
      <c r="F88" s="27">
        <v>700</v>
      </c>
      <c r="G88" s="28">
        <f t="shared" si="9"/>
        <v>480</v>
      </c>
      <c r="H88" s="28">
        <v>336000</v>
      </c>
      <c r="I88" s="16">
        <f t="shared" ref="I88:I110" si="11">H88*0.16+(H88)</f>
        <v>389760</v>
      </c>
    </row>
    <row r="89" spans="2:9" x14ac:dyDescent="0.2">
      <c r="B89" s="9" t="s">
        <v>139</v>
      </c>
      <c r="C89" s="10" t="s">
        <v>26</v>
      </c>
      <c r="D89" s="26" t="s">
        <v>161</v>
      </c>
      <c r="E89" s="12" t="s">
        <v>17</v>
      </c>
      <c r="F89" s="27">
        <v>40</v>
      </c>
      <c r="G89" s="28">
        <f t="shared" si="9"/>
        <v>446.2</v>
      </c>
      <c r="H89" s="28">
        <v>17848</v>
      </c>
      <c r="I89" s="16">
        <f t="shared" si="11"/>
        <v>20703.68</v>
      </c>
    </row>
    <row r="90" spans="2:9" x14ac:dyDescent="0.2">
      <c r="B90" s="9" t="s">
        <v>139</v>
      </c>
      <c r="C90" s="10" t="s">
        <v>26</v>
      </c>
      <c r="D90" s="26" t="s">
        <v>162</v>
      </c>
      <c r="E90" s="12" t="s">
        <v>17</v>
      </c>
      <c r="F90" s="27">
        <v>250</v>
      </c>
      <c r="G90" s="28">
        <f t="shared" si="9"/>
        <v>353.16</v>
      </c>
      <c r="H90" s="28">
        <v>88290</v>
      </c>
      <c r="I90" s="16">
        <f t="shared" si="11"/>
        <v>102416.4</v>
      </c>
    </row>
    <row r="91" spans="2:9" x14ac:dyDescent="0.2">
      <c r="B91" s="9" t="s">
        <v>139</v>
      </c>
      <c r="C91" s="10" t="s">
        <v>26</v>
      </c>
      <c r="D91" s="26" t="s">
        <v>163</v>
      </c>
      <c r="E91" s="12" t="s">
        <v>17</v>
      </c>
      <c r="F91" s="27">
        <v>30000</v>
      </c>
      <c r="G91" s="28">
        <f t="shared" si="9"/>
        <v>6.79</v>
      </c>
      <c r="H91" s="28">
        <v>203700</v>
      </c>
      <c r="I91" s="16">
        <f t="shared" si="11"/>
        <v>236292</v>
      </c>
    </row>
    <row r="92" spans="2:9" x14ac:dyDescent="0.2">
      <c r="B92" s="9" t="s">
        <v>139</v>
      </c>
      <c r="C92" s="10" t="s">
        <v>26</v>
      </c>
      <c r="D92" s="26" t="s">
        <v>164</v>
      </c>
      <c r="E92" s="12" t="s">
        <v>17</v>
      </c>
      <c r="F92" s="27">
        <v>30</v>
      </c>
      <c r="G92" s="28">
        <f t="shared" si="9"/>
        <v>1549.5800000000002</v>
      </c>
      <c r="H92" s="28">
        <v>46487.4</v>
      </c>
      <c r="I92" s="16">
        <f t="shared" si="11"/>
        <v>53925.384000000005</v>
      </c>
    </row>
    <row r="93" spans="2:9" x14ac:dyDescent="0.2">
      <c r="B93" s="9" t="s">
        <v>139</v>
      </c>
      <c r="C93" s="10" t="s">
        <v>26</v>
      </c>
      <c r="D93" s="26" t="s">
        <v>165</v>
      </c>
      <c r="E93" s="12" t="s">
        <v>17</v>
      </c>
      <c r="F93" s="27">
        <v>2000</v>
      </c>
      <c r="G93" s="28">
        <f t="shared" si="9"/>
        <v>19.350000000000001</v>
      </c>
      <c r="H93" s="28">
        <v>38700</v>
      </c>
      <c r="I93" s="16">
        <f t="shared" si="11"/>
        <v>44892</v>
      </c>
    </row>
    <row r="94" spans="2:9" x14ac:dyDescent="0.2">
      <c r="B94" s="9" t="s">
        <v>139</v>
      </c>
      <c r="C94" s="10" t="s">
        <v>26</v>
      </c>
      <c r="D94" s="26" t="s">
        <v>166</v>
      </c>
      <c r="E94" s="12" t="s">
        <v>17</v>
      </c>
      <c r="F94" s="27">
        <v>700</v>
      </c>
      <c r="G94" s="28">
        <f t="shared" si="9"/>
        <v>1.21</v>
      </c>
      <c r="H94" s="28">
        <v>847</v>
      </c>
      <c r="I94" s="16">
        <f t="shared" si="11"/>
        <v>982.52</v>
      </c>
    </row>
    <row r="95" spans="2:9" x14ac:dyDescent="0.2">
      <c r="B95" s="9" t="s">
        <v>139</v>
      </c>
      <c r="C95" s="10" t="s">
        <v>26</v>
      </c>
      <c r="D95" s="26" t="s">
        <v>141</v>
      </c>
      <c r="E95" s="12" t="s">
        <v>17</v>
      </c>
      <c r="F95" s="27">
        <v>4800</v>
      </c>
      <c r="G95" s="28">
        <f t="shared" si="9"/>
        <v>1.0900000000000001</v>
      </c>
      <c r="H95" s="28">
        <v>5232</v>
      </c>
      <c r="I95" s="16">
        <f t="shared" si="11"/>
        <v>6069.12</v>
      </c>
    </row>
    <row r="96" spans="2:9" x14ac:dyDescent="0.2">
      <c r="B96" s="9" t="s">
        <v>139</v>
      </c>
      <c r="C96" s="10" t="s">
        <v>26</v>
      </c>
      <c r="D96" s="26" t="s">
        <v>49</v>
      </c>
      <c r="E96" s="12" t="s">
        <v>17</v>
      </c>
      <c r="F96" s="27">
        <v>77500</v>
      </c>
      <c r="G96" s="28">
        <f t="shared" si="9"/>
        <v>2.99</v>
      </c>
      <c r="H96" s="28">
        <v>231725</v>
      </c>
      <c r="I96" s="16">
        <f t="shared" si="11"/>
        <v>268801</v>
      </c>
    </row>
    <row r="97" spans="1:9" x14ac:dyDescent="0.2">
      <c r="B97" s="9" t="s">
        <v>139</v>
      </c>
      <c r="C97" s="10" t="s">
        <v>26</v>
      </c>
      <c r="D97" s="26" t="s">
        <v>50</v>
      </c>
      <c r="E97" s="12" t="s">
        <v>17</v>
      </c>
      <c r="F97" s="27">
        <v>94000</v>
      </c>
      <c r="G97" s="28">
        <f t="shared" si="9"/>
        <v>2.95</v>
      </c>
      <c r="H97" s="28">
        <v>277300</v>
      </c>
      <c r="I97" s="16">
        <f t="shared" si="11"/>
        <v>321668</v>
      </c>
    </row>
    <row r="98" spans="1:9" x14ac:dyDescent="0.2">
      <c r="B98" s="9" t="s">
        <v>139</v>
      </c>
      <c r="C98" s="10" t="s">
        <v>26</v>
      </c>
      <c r="D98" s="26" t="s">
        <v>167</v>
      </c>
      <c r="E98" s="12" t="s">
        <v>17</v>
      </c>
      <c r="F98" s="27">
        <v>26000</v>
      </c>
      <c r="G98" s="28">
        <f t="shared" si="9"/>
        <v>2.94</v>
      </c>
      <c r="H98" s="28">
        <v>76440</v>
      </c>
      <c r="I98" s="16">
        <f t="shared" si="11"/>
        <v>88670.399999999994</v>
      </c>
    </row>
    <row r="99" spans="1:9" x14ac:dyDescent="0.2">
      <c r="B99" s="9" t="s">
        <v>139</v>
      </c>
      <c r="C99" s="10" t="s">
        <v>26</v>
      </c>
      <c r="D99" s="26" t="s">
        <v>168</v>
      </c>
      <c r="E99" s="12" t="s">
        <v>17</v>
      </c>
      <c r="F99" s="27">
        <v>4450</v>
      </c>
      <c r="G99" s="28">
        <f t="shared" si="9"/>
        <v>2.48</v>
      </c>
      <c r="H99" s="28">
        <v>11036</v>
      </c>
      <c r="I99" s="16">
        <f t="shared" si="11"/>
        <v>12801.76</v>
      </c>
    </row>
    <row r="100" spans="1:9" x14ac:dyDescent="0.2">
      <c r="B100" s="9" t="s">
        <v>139</v>
      </c>
      <c r="C100" s="10" t="s">
        <v>26</v>
      </c>
      <c r="D100" s="26" t="s">
        <v>169</v>
      </c>
      <c r="E100" s="12" t="s">
        <v>17</v>
      </c>
      <c r="F100" s="27">
        <v>60</v>
      </c>
      <c r="G100" s="28">
        <f t="shared" si="9"/>
        <v>67.39</v>
      </c>
      <c r="H100" s="28">
        <v>4043.4</v>
      </c>
      <c r="I100" s="16">
        <f t="shared" si="11"/>
        <v>4690.3440000000001</v>
      </c>
    </row>
    <row r="101" spans="1:9" x14ac:dyDescent="0.2">
      <c r="B101" s="9" t="s">
        <v>139</v>
      </c>
      <c r="C101" s="10" t="s">
        <v>26</v>
      </c>
      <c r="D101" s="26" t="s">
        <v>170</v>
      </c>
      <c r="E101" s="12" t="s">
        <v>17</v>
      </c>
      <c r="F101" s="27">
        <v>300</v>
      </c>
      <c r="G101" s="28">
        <f t="shared" si="9"/>
        <v>52.94</v>
      </c>
      <c r="H101" s="28">
        <v>15882</v>
      </c>
      <c r="I101" s="16">
        <f t="shared" si="11"/>
        <v>18423.12</v>
      </c>
    </row>
    <row r="102" spans="1:9" x14ac:dyDescent="0.2">
      <c r="B102" s="9" t="s">
        <v>139</v>
      </c>
      <c r="C102" s="10" t="s">
        <v>26</v>
      </c>
      <c r="D102" s="26" t="s">
        <v>142</v>
      </c>
      <c r="E102" s="12" t="s">
        <v>17</v>
      </c>
      <c r="F102" s="27">
        <v>10</v>
      </c>
      <c r="G102" s="28">
        <f t="shared" si="9"/>
        <v>491.32</v>
      </c>
      <c r="H102" s="28">
        <v>4913.2</v>
      </c>
      <c r="I102" s="16">
        <f t="shared" si="11"/>
        <v>5699.3119999999999</v>
      </c>
    </row>
    <row r="103" spans="1:9" x14ac:dyDescent="0.2">
      <c r="B103" s="9" t="s">
        <v>139</v>
      </c>
      <c r="C103" s="10" t="s">
        <v>26</v>
      </c>
      <c r="D103" s="26" t="s">
        <v>171</v>
      </c>
      <c r="E103" s="12" t="s">
        <v>17</v>
      </c>
      <c r="F103" s="27">
        <v>30</v>
      </c>
      <c r="G103" s="28">
        <f t="shared" si="9"/>
        <v>447.21</v>
      </c>
      <c r="H103" s="28">
        <v>13416.3</v>
      </c>
      <c r="I103" s="16">
        <f t="shared" si="11"/>
        <v>15562.907999999999</v>
      </c>
    </row>
    <row r="104" spans="1:9" x14ac:dyDescent="0.2">
      <c r="B104" s="9" t="s">
        <v>139</v>
      </c>
      <c r="C104" s="10" t="s">
        <v>26</v>
      </c>
      <c r="D104" s="26" t="s">
        <v>172</v>
      </c>
      <c r="E104" s="12" t="s">
        <v>17</v>
      </c>
      <c r="F104" s="27">
        <v>34</v>
      </c>
      <c r="G104" s="28">
        <f t="shared" si="9"/>
        <v>537.27</v>
      </c>
      <c r="H104" s="28">
        <v>18267.18</v>
      </c>
      <c r="I104" s="16">
        <f t="shared" si="11"/>
        <v>21189.928800000002</v>
      </c>
    </row>
    <row r="105" spans="1:9" x14ac:dyDescent="0.2">
      <c r="B105" s="9" t="s">
        <v>139</v>
      </c>
      <c r="C105" s="10" t="s">
        <v>151</v>
      </c>
      <c r="D105" s="26" t="s">
        <v>173</v>
      </c>
      <c r="E105" s="12" t="s">
        <v>17</v>
      </c>
      <c r="F105" s="27">
        <v>608</v>
      </c>
      <c r="G105" s="28">
        <f t="shared" si="9"/>
        <v>336.25</v>
      </c>
      <c r="H105" s="28">
        <v>204440</v>
      </c>
      <c r="I105" s="16">
        <f t="shared" si="11"/>
        <v>237150.4</v>
      </c>
    </row>
    <row r="106" spans="1:9" x14ac:dyDescent="0.2">
      <c r="B106" s="9" t="s">
        <v>139</v>
      </c>
      <c r="C106" s="10" t="s">
        <v>151</v>
      </c>
      <c r="D106" s="26" t="s">
        <v>174</v>
      </c>
      <c r="E106" s="12" t="s">
        <v>17</v>
      </c>
      <c r="F106" s="27">
        <v>540</v>
      </c>
      <c r="G106" s="28">
        <f t="shared" si="9"/>
        <v>20.2</v>
      </c>
      <c r="H106" s="28">
        <v>10908</v>
      </c>
      <c r="I106" s="16">
        <f t="shared" si="11"/>
        <v>12653.28</v>
      </c>
    </row>
    <row r="107" spans="1:9" x14ac:dyDescent="0.2">
      <c r="B107" s="9" t="s">
        <v>139</v>
      </c>
      <c r="C107" s="10" t="s">
        <v>151</v>
      </c>
      <c r="D107" s="26" t="s">
        <v>175</v>
      </c>
      <c r="E107" s="12" t="s">
        <v>17</v>
      </c>
      <c r="F107" s="27">
        <v>540</v>
      </c>
      <c r="G107" s="28">
        <f t="shared" si="9"/>
        <v>18.2</v>
      </c>
      <c r="H107" s="28">
        <v>9828</v>
      </c>
      <c r="I107" s="16">
        <f t="shared" si="11"/>
        <v>11400.48</v>
      </c>
    </row>
    <row r="108" spans="1:9" x14ac:dyDescent="0.2">
      <c r="B108" s="9" t="s">
        <v>139</v>
      </c>
      <c r="C108" s="10" t="s">
        <v>151</v>
      </c>
      <c r="D108" s="26" t="s">
        <v>143</v>
      </c>
      <c r="E108" s="12" t="s">
        <v>17</v>
      </c>
      <c r="F108" s="27">
        <v>540</v>
      </c>
      <c r="G108" s="28">
        <f t="shared" si="9"/>
        <v>20.6</v>
      </c>
      <c r="H108" s="28">
        <v>11124</v>
      </c>
      <c r="I108" s="16">
        <f t="shared" si="11"/>
        <v>12903.84</v>
      </c>
    </row>
    <row r="109" spans="1:9" x14ac:dyDescent="0.2">
      <c r="B109" s="9" t="s">
        <v>139</v>
      </c>
      <c r="C109" s="10"/>
      <c r="D109" s="26" t="s">
        <v>176</v>
      </c>
      <c r="E109" s="12" t="s">
        <v>17</v>
      </c>
      <c r="F109" s="27">
        <v>10</v>
      </c>
      <c r="G109" s="28">
        <f t="shared" si="9"/>
        <v>228.57</v>
      </c>
      <c r="H109" s="28">
        <v>2285.6999999999998</v>
      </c>
      <c r="I109" s="16">
        <f t="shared" si="11"/>
        <v>2651.4119999999998</v>
      </c>
    </row>
    <row r="110" spans="1:9" x14ac:dyDescent="0.2">
      <c r="B110" s="9" t="s">
        <v>139</v>
      </c>
      <c r="C110" s="10"/>
      <c r="D110" s="26" t="s">
        <v>177</v>
      </c>
      <c r="E110" s="12" t="s">
        <v>17</v>
      </c>
      <c r="F110" s="27">
        <v>96</v>
      </c>
      <c r="G110" s="28">
        <f t="shared" si="9"/>
        <v>16</v>
      </c>
      <c r="H110" s="28">
        <v>1536</v>
      </c>
      <c r="I110" s="16">
        <f t="shared" si="11"/>
        <v>1781.76</v>
      </c>
    </row>
    <row r="111" spans="1:9" x14ac:dyDescent="0.2">
      <c r="B111" s="194" t="s">
        <v>20</v>
      </c>
      <c r="C111" s="194"/>
      <c r="D111" s="194"/>
      <c r="E111" s="194"/>
      <c r="F111" s="194"/>
      <c r="G111" s="194"/>
      <c r="H111" s="195"/>
      <c r="I111" s="29">
        <f>SUM(I77:I110)</f>
        <v>2621482.2687999988</v>
      </c>
    </row>
    <row r="112" spans="1:9" s="37" customFormat="1" x14ac:dyDescent="0.2">
      <c r="A112" s="88"/>
      <c r="B112" s="30" t="s">
        <v>55</v>
      </c>
      <c r="C112" s="31" t="s">
        <v>45</v>
      </c>
      <c r="D112" s="31" t="s">
        <v>56</v>
      </c>
      <c r="E112" s="32" t="s">
        <v>17</v>
      </c>
      <c r="F112" s="33">
        <v>200</v>
      </c>
      <c r="G112" s="34">
        <v>0.5</v>
      </c>
      <c r="H112" s="35">
        <f>F112*G112</f>
        <v>100</v>
      </c>
      <c r="I112" s="36">
        <f>H112</f>
        <v>100</v>
      </c>
    </row>
    <row r="113" spans="1:9" s="37" customFormat="1" x14ac:dyDescent="0.2">
      <c r="A113" s="88"/>
      <c r="B113" s="30" t="s">
        <v>55</v>
      </c>
      <c r="C113" s="31" t="s">
        <v>45</v>
      </c>
      <c r="D113" s="31" t="s">
        <v>59</v>
      </c>
      <c r="E113" s="32" t="s">
        <v>17</v>
      </c>
      <c r="F113" s="33">
        <v>200</v>
      </c>
      <c r="G113" s="34">
        <v>0.3</v>
      </c>
      <c r="H113" s="35">
        <f t="shared" ref="H113:H131" si="12">F113*G113</f>
        <v>60</v>
      </c>
      <c r="I113" s="36">
        <f t="shared" ref="I113:I129" si="13">H113</f>
        <v>60</v>
      </c>
    </row>
    <row r="114" spans="1:9" s="37" customFormat="1" x14ac:dyDescent="0.2">
      <c r="A114" s="88"/>
      <c r="B114" s="30" t="s">
        <v>55</v>
      </c>
      <c r="C114" s="31" t="s">
        <v>45</v>
      </c>
      <c r="D114" s="31" t="s">
        <v>57</v>
      </c>
      <c r="E114" s="32" t="s">
        <v>17</v>
      </c>
      <c r="F114" s="33">
        <v>200</v>
      </c>
      <c r="G114" s="34">
        <v>22.03</v>
      </c>
      <c r="H114" s="35">
        <f t="shared" si="12"/>
        <v>4406</v>
      </c>
      <c r="I114" s="36">
        <f t="shared" si="13"/>
        <v>4406</v>
      </c>
    </row>
    <row r="115" spans="1:9" s="37" customFormat="1" x14ac:dyDescent="0.2">
      <c r="A115" s="88"/>
      <c r="B115" s="30" t="s">
        <v>55</v>
      </c>
      <c r="C115" s="31" t="s">
        <v>45</v>
      </c>
      <c r="D115" s="31" t="s">
        <v>60</v>
      </c>
      <c r="E115" s="32" t="s">
        <v>17</v>
      </c>
      <c r="F115" s="33">
        <v>1200</v>
      </c>
      <c r="G115" s="34">
        <v>40</v>
      </c>
      <c r="H115" s="35">
        <f t="shared" si="12"/>
        <v>48000</v>
      </c>
      <c r="I115" s="36">
        <f t="shared" si="13"/>
        <v>48000</v>
      </c>
    </row>
    <row r="116" spans="1:9" s="37" customFormat="1" x14ac:dyDescent="0.2">
      <c r="A116" s="88"/>
      <c r="B116" s="30" t="s">
        <v>55</v>
      </c>
      <c r="C116" s="31" t="s">
        <v>45</v>
      </c>
      <c r="D116" s="31" t="s">
        <v>61</v>
      </c>
      <c r="E116" s="32" t="s">
        <v>17</v>
      </c>
      <c r="F116" s="33">
        <v>600</v>
      </c>
      <c r="G116" s="34">
        <v>2.76</v>
      </c>
      <c r="H116" s="35">
        <f t="shared" si="12"/>
        <v>1655.9999999999998</v>
      </c>
      <c r="I116" s="36">
        <f t="shared" si="13"/>
        <v>1655.9999999999998</v>
      </c>
    </row>
    <row r="117" spans="1:9" s="37" customFormat="1" x14ac:dyDescent="0.2">
      <c r="A117" s="88"/>
      <c r="B117" s="30" t="s">
        <v>55</v>
      </c>
      <c r="C117" s="31" t="s">
        <v>45</v>
      </c>
      <c r="D117" s="31" t="s">
        <v>62</v>
      </c>
      <c r="E117" s="32" t="s">
        <v>17</v>
      </c>
      <c r="F117" s="33">
        <v>150</v>
      </c>
      <c r="G117" s="34">
        <v>47.06</v>
      </c>
      <c r="H117" s="35">
        <f t="shared" si="12"/>
        <v>7059</v>
      </c>
      <c r="I117" s="36">
        <f t="shared" si="13"/>
        <v>7059</v>
      </c>
    </row>
    <row r="118" spans="1:9" s="37" customFormat="1" x14ac:dyDescent="0.2">
      <c r="A118" s="88"/>
      <c r="B118" s="30" t="s">
        <v>55</v>
      </c>
      <c r="C118" s="31" t="s">
        <v>45</v>
      </c>
      <c r="D118" s="31" t="s">
        <v>63</v>
      </c>
      <c r="E118" s="32" t="s">
        <v>17</v>
      </c>
      <c r="F118" s="33">
        <v>100</v>
      </c>
      <c r="G118" s="34">
        <v>0.38</v>
      </c>
      <c r="H118" s="35">
        <f t="shared" si="12"/>
        <v>38</v>
      </c>
      <c r="I118" s="36">
        <f t="shared" si="13"/>
        <v>38</v>
      </c>
    </row>
    <row r="119" spans="1:9" s="37" customFormat="1" x14ac:dyDescent="0.2">
      <c r="A119" s="88"/>
      <c r="B119" s="30" t="s">
        <v>55</v>
      </c>
      <c r="C119" s="31" t="s">
        <v>45</v>
      </c>
      <c r="D119" s="31" t="s">
        <v>66</v>
      </c>
      <c r="E119" s="32" t="s">
        <v>17</v>
      </c>
      <c r="F119" s="33">
        <v>40</v>
      </c>
      <c r="G119" s="34">
        <v>129.41999999999999</v>
      </c>
      <c r="H119" s="35">
        <f t="shared" si="12"/>
        <v>5176.7999999999993</v>
      </c>
      <c r="I119" s="36">
        <f t="shared" si="13"/>
        <v>5176.7999999999993</v>
      </c>
    </row>
    <row r="120" spans="1:9" s="37" customFormat="1" x14ac:dyDescent="0.2">
      <c r="A120" s="88"/>
      <c r="B120" s="30" t="s">
        <v>55</v>
      </c>
      <c r="C120" s="31" t="s">
        <v>45</v>
      </c>
      <c r="D120" s="31" t="s">
        <v>65</v>
      </c>
      <c r="E120" s="32" t="s">
        <v>17</v>
      </c>
      <c r="F120" s="33">
        <v>560</v>
      </c>
      <c r="G120" s="34">
        <v>190</v>
      </c>
      <c r="H120" s="35">
        <f t="shared" si="12"/>
        <v>106400</v>
      </c>
      <c r="I120" s="36">
        <f t="shared" si="13"/>
        <v>106400</v>
      </c>
    </row>
    <row r="121" spans="1:9" s="37" customFormat="1" x14ac:dyDescent="0.2">
      <c r="A121" s="88"/>
      <c r="B121" s="30" t="s">
        <v>55</v>
      </c>
      <c r="C121" s="31" t="s">
        <v>26</v>
      </c>
      <c r="D121" s="31" t="s">
        <v>67</v>
      </c>
      <c r="E121" s="32" t="s">
        <v>17</v>
      </c>
      <c r="F121" s="33">
        <v>94</v>
      </c>
      <c r="G121" s="38">
        <v>66.180000000000007</v>
      </c>
      <c r="H121" s="35">
        <f t="shared" si="12"/>
        <v>6220.920000000001</v>
      </c>
      <c r="I121" s="36">
        <f t="shared" si="13"/>
        <v>6220.920000000001</v>
      </c>
    </row>
    <row r="122" spans="1:9" s="37" customFormat="1" x14ac:dyDescent="0.2">
      <c r="A122" s="88"/>
      <c r="B122" s="30" t="s">
        <v>55</v>
      </c>
      <c r="C122" s="31" t="s">
        <v>26</v>
      </c>
      <c r="D122" s="31" t="s">
        <v>68</v>
      </c>
      <c r="E122" s="32" t="s">
        <v>17</v>
      </c>
      <c r="F122" s="33">
        <v>600</v>
      </c>
      <c r="G122" s="38">
        <v>10.6</v>
      </c>
      <c r="H122" s="35">
        <f t="shared" si="12"/>
        <v>6360</v>
      </c>
      <c r="I122" s="36">
        <f t="shared" si="13"/>
        <v>6360</v>
      </c>
    </row>
    <row r="123" spans="1:9" s="37" customFormat="1" x14ac:dyDescent="0.2">
      <c r="A123" s="88"/>
      <c r="B123" s="30" t="s">
        <v>55</v>
      </c>
      <c r="C123" s="31" t="s">
        <v>26</v>
      </c>
      <c r="D123" s="31" t="s">
        <v>69</v>
      </c>
      <c r="E123" s="32" t="s">
        <v>17</v>
      </c>
      <c r="F123" s="33">
        <v>300</v>
      </c>
      <c r="G123" s="38">
        <v>10.62</v>
      </c>
      <c r="H123" s="35">
        <f t="shared" si="12"/>
        <v>3185.9999999999995</v>
      </c>
      <c r="I123" s="36">
        <f t="shared" si="13"/>
        <v>3185.9999999999995</v>
      </c>
    </row>
    <row r="124" spans="1:9" s="37" customFormat="1" x14ac:dyDescent="0.2">
      <c r="A124" s="88"/>
      <c r="B124" s="30" t="s">
        <v>55</v>
      </c>
      <c r="C124" s="31" t="s">
        <v>26</v>
      </c>
      <c r="D124" s="31" t="s">
        <v>70</v>
      </c>
      <c r="E124" s="32" t="s">
        <v>17</v>
      </c>
      <c r="F124" s="33">
        <v>150</v>
      </c>
      <c r="G124" s="38">
        <v>15.34</v>
      </c>
      <c r="H124" s="35">
        <f t="shared" si="12"/>
        <v>2301</v>
      </c>
      <c r="I124" s="36">
        <f t="shared" si="13"/>
        <v>2301</v>
      </c>
    </row>
    <row r="125" spans="1:9" s="37" customFormat="1" x14ac:dyDescent="0.2">
      <c r="A125" s="88"/>
      <c r="B125" s="30" t="s">
        <v>55</v>
      </c>
      <c r="C125" s="31" t="s">
        <v>26</v>
      </c>
      <c r="D125" s="31" t="s">
        <v>71</v>
      </c>
      <c r="E125" s="32" t="s">
        <v>17</v>
      </c>
      <c r="F125" s="33">
        <v>500</v>
      </c>
      <c r="G125" s="38">
        <v>11.03</v>
      </c>
      <c r="H125" s="35">
        <f t="shared" si="12"/>
        <v>5515</v>
      </c>
      <c r="I125" s="36">
        <f t="shared" si="13"/>
        <v>5515</v>
      </c>
    </row>
    <row r="126" spans="1:9" s="37" customFormat="1" x14ac:dyDescent="0.2">
      <c r="A126" s="88"/>
      <c r="B126" s="30" t="s">
        <v>55</v>
      </c>
      <c r="C126" s="31" t="s">
        <v>178</v>
      </c>
      <c r="D126" s="31" t="s">
        <v>72</v>
      </c>
      <c r="E126" s="32" t="s">
        <v>17</v>
      </c>
      <c r="F126" s="33">
        <v>9001</v>
      </c>
      <c r="G126" s="38">
        <v>17.489999999999998</v>
      </c>
      <c r="H126" s="35">
        <f t="shared" si="12"/>
        <v>157427.49</v>
      </c>
      <c r="I126" s="36">
        <f t="shared" si="13"/>
        <v>157427.49</v>
      </c>
    </row>
    <row r="127" spans="1:9" s="37" customFormat="1" x14ac:dyDescent="0.2">
      <c r="A127" s="88"/>
      <c r="B127" s="30" t="s">
        <v>55</v>
      </c>
      <c r="C127" s="31" t="s">
        <v>178</v>
      </c>
      <c r="D127" s="31" t="s">
        <v>73</v>
      </c>
      <c r="E127" s="32" t="s">
        <v>17</v>
      </c>
      <c r="F127" s="33">
        <v>2000</v>
      </c>
      <c r="G127" s="38">
        <v>12.94</v>
      </c>
      <c r="H127" s="35">
        <f t="shared" si="12"/>
        <v>25880</v>
      </c>
      <c r="I127" s="36">
        <f t="shared" si="13"/>
        <v>25880</v>
      </c>
    </row>
    <row r="128" spans="1:9" s="37" customFormat="1" x14ac:dyDescent="0.2">
      <c r="A128" s="88"/>
      <c r="B128" s="30" t="s">
        <v>55</v>
      </c>
      <c r="C128" s="31" t="s">
        <v>178</v>
      </c>
      <c r="D128" s="31" t="s">
        <v>74</v>
      </c>
      <c r="E128" s="32" t="s">
        <v>17</v>
      </c>
      <c r="F128" s="33">
        <v>7500</v>
      </c>
      <c r="G128" s="38">
        <v>13.25</v>
      </c>
      <c r="H128" s="35">
        <f t="shared" si="12"/>
        <v>99375</v>
      </c>
      <c r="I128" s="36">
        <f t="shared" si="13"/>
        <v>99375</v>
      </c>
    </row>
    <row r="129" spans="1:9" s="37" customFormat="1" x14ac:dyDescent="0.2">
      <c r="A129" s="88"/>
      <c r="B129" s="30" t="s">
        <v>55</v>
      </c>
      <c r="C129" s="31" t="s">
        <v>178</v>
      </c>
      <c r="D129" s="31" t="s">
        <v>75</v>
      </c>
      <c r="E129" s="32" t="s">
        <v>17</v>
      </c>
      <c r="F129" s="33">
        <v>5354</v>
      </c>
      <c r="G129" s="38">
        <v>16.690000000000001</v>
      </c>
      <c r="H129" s="35">
        <f t="shared" si="12"/>
        <v>89358.260000000009</v>
      </c>
      <c r="I129" s="36">
        <f t="shared" si="13"/>
        <v>89358.260000000009</v>
      </c>
    </row>
    <row r="130" spans="1:9" s="37" customFormat="1" x14ac:dyDescent="0.2">
      <c r="A130" s="88"/>
      <c r="B130" s="30" t="s">
        <v>55</v>
      </c>
      <c r="C130" s="31" t="s">
        <v>46</v>
      </c>
      <c r="D130" s="31" t="s">
        <v>76</v>
      </c>
      <c r="E130" s="32" t="s">
        <v>17</v>
      </c>
      <c r="F130" s="33">
        <v>12000</v>
      </c>
      <c r="G130" s="38">
        <v>2.94</v>
      </c>
      <c r="H130" s="35">
        <f t="shared" si="12"/>
        <v>35280</v>
      </c>
      <c r="I130" s="36">
        <f>H130*1.16</f>
        <v>40924.799999999996</v>
      </c>
    </row>
    <row r="131" spans="1:9" s="37" customFormat="1" x14ac:dyDescent="0.2">
      <c r="A131" s="88"/>
      <c r="B131" s="30" t="s">
        <v>55</v>
      </c>
      <c r="C131" s="39"/>
      <c r="D131" s="31" t="s">
        <v>39</v>
      </c>
      <c r="E131" s="32" t="s">
        <v>34</v>
      </c>
      <c r="F131" s="33">
        <v>20</v>
      </c>
      <c r="G131" s="38">
        <v>228.57</v>
      </c>
      <c r="H131" s="35">
        <f t="shared" si="12"/>
        <v>4571.3999999999996</v>
      </c>
      <c r="I131" s="36">
        <f t="shared" ref="I131" si="14">H131*1.16</f>
        <v>5302.8239999999996</v>
      </c>
    </row>
    <row r="132" spans="1:9" x14ac:dyDescent="0.2">
      <c r="B132" s="202" t="s">
        <v>21</v>
      </c>
      <c r="C132" s="202"/>
      <c r="D132" s="202"/>
      <c r="E132" s="202"/>
      <c r="F132" s="202"/>
      <c r="G132" s="202"/>
      <c r="H132" s="203"/>
      <c r="I132" s="40">
        <f>SUM(I112:I131)</f>
        <v>614747.09400000004</v>
      </c>
    </row>
    <row r="133" spans="1:9" x14ac:dyDescent="0.2">
      <c r="B133" s="41" t="s">
        <v>32</v>
      </c>
      <c r="C133" s="42" t="s">
        <v>26</v>
      </c>
      <c r="D133" s="43" t="s">
        <v>179</v>
      </c>
      <c r="E133" s="44" t="s">
        <v>17</v>
      </c>
      <c r="F133" s="45">
        <v>200</v>
      </c>
      <c r="G133" s="46">
        <f t="shared" ref="G133:G159" si="15">H133/F133</f>
        <v>66.180000000000007</v>
      </c>
      <c r="H133" s="46">
        <v>13236</v>
      </c>
      <c r="I133" s="47">
        <f>H133</f>
        <v>13236</v>
      </c>
    </row>
    <row r="134" spans="1:9" x14ac:dyDescent="0.2">
      <c r="B134" s="41" t="s">
        <v>32</v>
      </c>
      <c r="C134" s="42" t="s">
        <v>26</v>
      </c>
      <c r="D134" s="43" t="s">
        <v>144</v>
      </c>
      <c r="E134" s="44" t="s">
        <v>17</v>
      </c>
      <c r="F134" s="45">
        <v>300</v>
      </c>
      <c r="G134" s="46">
        <f t="shared" si="15"/>
        <v>53.83</v>
      </c>
      <c r="H134" s="46">
        <v>16149</v>
      </c>
      <c r="I134" s="47">
        <f t="shared" ref="I134:I150" si="16">H134</f>
        <v>16149</v>
      </c>
    </row>
    <row r="135" spans="1:9" x14ac:dyDescent="0.2">
      <c r="B135" s="41" t="s">
        <v>32</v>
      </c>
      <c r="C135" s="42" t="s">
        <v>26</v>
      </c>
      <c r="D135" s="43" t="s">
        <v>180</v>
      </c>
      <c r="E135" s="44" t="s">
        <v>17</v>
      </c>
      <c r="F135" s="45">
        <v>180</v>
      </c>
      <c r="G135" s="46">
        <f t="shared" si="15"/>
        <v>22.03</v>
      </c>
      <c r="H135" s="46">
        <v>3965.4</v>
      </c>
      <c r="I135" s="47">
        <f t="shared" si="16"/>
        <v>3965.4</v>
      </c>
    </row>
    <row r="136" spans="1:9" x14ac:dyDescent="0.2">
      <c r="B136" s="41" t="s">
        <v>32</v>
      </c>
      <c r="C136" s="42" t="s">
        <v>145</v>
      </c>
      <c r="D136" s="43" t="s">
        <v>181</v>
      </c>
      <c r="E136" s="44" t="s">
        <v>17</v>
      </c>
      <c r="F136" s="45">
        <v>50</v>
      </c>
      <c r="G136" s="46">
        <f t="shared" si="15"/>
        <v>18.5</v>
      </c>
      <c r="H136" s="46">
        <v>925</v>
      </c>
      <c r="I136" s="47">
        <f t="shared" si="16"/>
        <v>925</v>
      </c>
    </row>
    <row r="137" spans="1:9" x14ac:dyDescent="0.2">
      <c r="B137" s="41" t="s">
        <v>32</v>
      </c>
      <c r="C137" s="42" t="s">
        <v>145</v>
      </c>
      <c r="D137" s="43" t="s">
        <v>182</v>
      </c>
      <c r="E137" s="44" t="s">
        <v>17</v>
      </c>
      <c r="F137" s="45">
        <v>900</v>
      </c>
      <c r="G137" s="46">
        <f t="shared" si="15"/>
        <v>6.69</v>
      </c>
      <c r="H137" s="46">
        <v>6021</v>
      </c>
      <c r="I137" s="47">
        <f t="shared" si="16"/>
        <v>6021</v>
      </c>
    </row>
    <row r="138" spans="1:9" x14ac:dyDescent="0.2">
      <c r="B138" s="41" t="s">
        <v>32</v>
      </c>
      <c r="C138" s="42" t="s">
        <v>145</v>
      </c>
      <c r="D138" s="43" t="s">
        <v>146</v>
      </c>
      <c r="E138" s="44" t="s">
        <v>17</v>
      </c>
      <c r="F138" s="45">
        <v>160</v>
      </c>
      <c r="G138" s="46">
        <f t="shared" si="15"/>
        <v>37.5</v>
      </c>
      <c r="H138" s="46">
        <v>6000</v>
      </c>
      <c r="I138" s="47">
        <f t="shared" si="16"/>
        <v>6000</v>
      </c>
    </row>
    <row r="139" spans="1:9" x14ac:dyDescent="0.2">
      <c r="B139" s="41" t="s">
        <v>32</v>
      </c>
      <c r="C139" s="42" t="s">
        <v>145</v>
      </c>
      <c r="D139" s="43" t="s">
        <v>113</v>
      </c>
      <c r="E139" s="44" t="s">
        <v>17</v>
      </c>
      <c r="F139" s="45">
        <v>200</v>
      </c>
      <c r="G139" s="46">
        <f t="shared" si="15"/>
        <v>37.880000000000003</v>
      </c>
      <c r="H139" s="46">
        <v>7576</v>
      </c>
      <c r="I139" s="47">
        <f t="shared" si="16"/>
        <v>7576</v>
      </c>
    </row>
    <row r="140" spans="1:9" x14ac:dyDescent="0.2">
      <c r="B140" s="41" t="s">
        <v>32</v>
      </c>
      <c r="C140" s="42" t="s">
        <v>145</v>
      </c>
      <c r="D140" s="43" t="s">
        <v>183</v>
      </c>
      <c r="E140" s="44" t="s">
        <v>17</v>
      </c>
      <c r="F140" s="45">
        <v>300</v>
      </c>
      <c r="G140" s="46">
        <f t="shared" si="15"/>
        <v>4.7300000000000004</v>
      </c>
      <c r="H140" s="46">
        <v>1419</v>
      </c>
      <c r="I140" s="47">
        <f t="shared" si="16"/>
        <v>1419</v>
      </c>
    </row>
    <row r="141" spans="1:9" x14ac:dyDescent="0.2">
      <c r="B141" s="41" t="s">
        <v>32</v>
      </c>
      <c r="C141" s="42" t="s">
        <v>145</v>
      </c>
      <c r="D141" s="43" t="s">
        <v>147</v>
      </c>
      <c r="E141" s="44" t="s">
        <v>17</v>
      </c>
      <c r="F141" s="45">
        <v>1000</v>
      </c>
      <c r="G141" s="46">
        <f t="shared" si="15"/>
        <v>4.82</v>
      </c>
      <c r="H141" s="46">
        <v>4820</v>
      </c>
      <c r="I141" s="47">
        <f t="shared" si="16"/>
        <v>4820</v>
      </c>
    </row>
    <row r="142" spans="1:9" x14ac:dyDescent="0.2">
      <c r="B142" s="41" t="s">
        <v>32</v>
      </c>
      <c r="C142" s="42" t="s">
        <v>145</v>
      </c>
      <c r="D142" s="43" t="s">
        <v>184</v>
      </c>
      <c r="E142" s="44" t="s">
        <v>17</v>
      </c>
      <c r="F142" s="45">
        <v>50</v>
      </c>
      <c r="G142" s="46">
        <f t="shared" si="15"/>
        <v>143.75</v>
      </c>
      <c r="H142" s="46">
        <v>7187.5</v>
      </c>
      <c r="I142" s="47">
        <f t="shared" si="16"/>
        <v>7187.5</v>
      </c>
    </row>
    <row r="143" spans="1:9" x14ac:dyDescent="0.2">
      <c r="B143" s="41" t="s">
        <v>32</v>
      </c>
      <c r="C143" s="42" t="s">
        <v>145</v>
      </c>
      <c r="D143" s="43" t="s">
        <v>185</v>
      </c>
      <c r="E143" s="44" t="s">
        <v>17</v>
      </c>
      <c r="F143" s="45">
        <v>160</v>
      </c>
      <c r="G143" s="46">
        <f t="shared" si="15"/>
        <v>289.38</v>
      </c>
      <c r="H143" s="46">
        <v>46300.800000000003</v>
      </c>
      <c r="I143" s="47">
        <f t="shared" si="16"/>
        <v>46300.800000000003</v>
      </c>
    </row>
    <row r="144" spans="1:9" x14ac:dyDescent="0.2">
      <c r="B144" s="41" t="s">
        <v>32</v>
      </c>
      <c r="C144" s="42" t="s">
        <v>145</v>
      </c>
      <c r="D144" s="43" t="s">
        <v>148</v>
      </c>
      <c r="E144" s="44" t="s">
        <v>17</v>
      </c>
      <c r="F144" s="45">
        <v>70</v>
      </c>
      <c r="G144" s="46">
        <f t="shared" si="15"/>
        <v>95.13000000000001</v>
      </c>
      <c r="H144" s="46">
        <v>6659.1</v>
      </c>
      <c r="I144" s="47">
        <f t="shared" si="16"/>
        <v>6659.1</v>
      </c>
    </row>
    <row r="145" spans="2:9" x14ac:dyDescent="0.2">
      <c r="B145" s="41" t="s">
        <v>32</v>
      </c>
      <c r="C145" s="42" t="s">
        <v>145</v>
      </c>
      <c r="D145" s="43" t="s">
        <v>149</v>
      </c>
      <c r="E145" s="44" t="s">
        <v>17</v>
      </c>
      <c r="F145" s="45">
        <v>3900</v>
      </c>
      <c r="G145" s="46">
        <f t="shared" si="15"/>
        <v>3.68</v>
      </c>
      <c r="H145" s="46">
        <v>14352</v>
      </c>
      <c r="I145" s="47">
        <f t="shared" si="16"/>
        <v>14352</v>
      </c>
    </row>
    <row r="146" spans="2:9" x14ac:dyDescent="0.2">
      <c r="B146" s="41" t="s">
        <v>32</v>
      </c>
      <c r="C146" s="42" t="s">
        <v>145</v>
      </c>
      <c r="D146" s="43" t="s">
        <v>115</v>
      </c>
      <c r="E146" s="44" t="s">
        <v>17</v>
      </c>
      <c r="F146" s="45">
        <v>200</v>
      </c>
      <c r="G146" s="46">
        <f t="shared" si="15"/>
        <v>34.590000000000003</v>
      </c>
      <c r="H146" s="46">
        <v>6918</v>
      </c>
      <c r="I146" s="47">
        <f t="shared" si="16"/>
        <v>6918</v>
      </c>
    </row>
    <row r="147" spans="2:9" x14ac:dyDescent="0.2">
      <c r="B147" s="41" t="s">
        <v>32</v>
      </c>
      <c r="C147" s="42" t="s">
        <v>145</v>
      </c>
      <c r="D147" s="43" t="s">
        <v>186</v>
      </c>
      <c r="E147" s="44" t="s">
        <v>17</v>
      </c>
      <c r="F147" s="45">
        <v>160</v>
      </c>
      <c r="G147" s="46">
        <f t="shared" si="15"/>
        <v>69</v>
      </c>
      <c r="H147" s="46">
        <v>11040</v>
      </c>
      <c r="I147" s="47">
        <f t="shared" si="16"/>
        <v>11040</v>
      </c>
    </row>
    <row r="148" spans="2:9" x14ac:dyDescent="0.2">
      <c r="B148" s="41" t="s">
        <v>32</v>
      </c>
      <c r="C148" s="42" t="s">
        <v>145</v>
      </c>
      <c r="D148" s="43" t="s">
        <v>187</v>
      </c>
      <c r="E148" s="44" t="s">
        <v>17</v>
      </c>
      <c r="F148" s="45">
        <v>1200</v>
      </c>
      <c r="G148" s="46">
        <f t="shared" si="15"/>
        <v>35</v>
      </c>
      <c r="H148" s="46">
        <v>42000</v>
      </c>
      <c r="I148" s="47">
        <f t="shared" si="16"/>
        <v>42000</v>
      </c>
    </row>
    <row r="149" spans="2:9" x14ac:dyDescent="0.2">
      <c r="B149" s="41" t="s">
        <v>32</v>
      </c>
      <c r="C149" s="42" t="s">
        <v>145</v>
      </c>
      <c r="D149" s="43" t="s">
        <v>188</v>
      </c>
      <c r="E149" s="44" t="s">
        <v>17</v>
      </c>
      <c r="F149" s="45">
        <v>560</v>
      </c>
      <c r="G149" s="46">
        <f t="shared" si="15"/>
        <v>57.190000000000005</v>
      </c>
      <c r="H149" s="48">
        <v>32026.400000000001</v>
      </c>
      <c r="I149" s="47">
        <f t="shared" si="16"/>
        <v>32026.400000000001</v>
      </c>
    </row>
    <row r="150" spans="2:9" x14ac:dyDescent="0.2">
      <c r="B150" s="41" t="s">
        <v>32</v>
      </c>
      <c r="C150" s="42" t="s">
        <v>145</v>
      </c>
      <c r="D150" s="43" t="s">
        <v>189</v>
      </c>
      <c r="E150" s="44" t="s">
        <v>17</v>
      </c>
      <c r="F150" s="45">
        <v>600</v>
      </c>
      <c r="G150" s="46">
        <f t="shared" si="15"/>
        <v>21.5</v>
      </c>
      <c r="H150" s="48">
        <v>12900</v>
      </c>
      <c r="I150" s="47">
        <f t="shared" si="16"/>
        <v>12900</v>
      </c>
    </row>
    <row r="151" spans="2:9" x14ac:dyDescent="0.2">
      <c r="B151" s="41" t="s">
        <v>32</v>
      </c>
      <c r="C151" s="49"/>
      <c r="D151" s="43" t="s">
        <v>190</v>
      </c>
      <c r="E151" s="44" t="s">
        <v>17</v>
      </c>
      <c r="F151" s="45">
        <v>36</v>
      </c>
      <c r="G151" s="46">
        <f t="shared" si="15"/>
        <v>24.700000000000003</v>
      </c>
      <c r="H151" s="48">
        <v>889.2</v>
      </c>
      <c r="I151" s="47">
        <f t="shared" ref="I151:I160" si="17">H151*0.16+(H151)</f>
        <v>1031.472</v>
      </c>
    </row>
    <row r="152" spans="2:9" x14ac:dyDescent="0.2">
      <c r="B152" s="41" t="s">
        <v>32</v>
      </c>
      <c r="C152" s="49"/>
      <c r="D152" s="43" t="s">
        <v>190</v>
      </c>
      <c r="E152" s="44" t="s">
        <v>17</v>
      </c>
      <c r="F152" s="45">
        <v>48</v>
      </c>
      <c r="G152" s="46">
        <f t="shared" si="15"/>
        <v>24.7</v>
      </c>
      <c r="H152" s="48">
        <v>1185.5999999999999</v>
      </c>
      <c r="I152" s="47">
        <f t="shared" si="17"/>
        <v>1375.2959999999998</v>
      </c>
    </row>
    <row r="153" spans="2:9" x14ac:dyDescent="0.2">
      <c r="B153" s="41" t="s">
        <v>32</v>
      </c>
      <c r="C153" s="49"/>
      <c r="D153" s="43" t="s">
        <v>191</v>
      </c>
      <c r="E153" s="44" t="s">
        <v>17</v>
      </c>
      <c r="F153" s="45">
        <v>10</v>
      </c>
      <c r="G153" s="46">
        <f t="shared" si="15"/>
        <v>228.57</v>
      </c>
      <c r="H153" s="48">
        <v>2285.6999999999998</v>
      </c>
      <c r="I153" s="47">
        <f t="shared" si="17"/>
        <v>2651.4119999999998</v>
      </c>
    </row>
    <row r="154" spans="2:9" x14ac:dyDescent="0.2">
      <c r="B154" s="41" t="s">
        <v>32</v>
      </c>
      <c r="C154" s="49"/>
      <c r="D154" s="43" t="s">
        <v>191</v>
      </c>
      <c r="E154" s="44" t="s">
        <v>17</v>
      </c>
      <c r="F154" s="45">
        <v>20</v>
      </c>
      <c r="G154" s="46">
        <f t="shared" si="15"/>
        <v>30</v>
      </c>
      <c r="H154" s="48">
        <v>600</v>
      </c>
      <c r="I154" s="47">
        <f t="shared" si="17"/>
        <v>696</v>
      </c>
    </row>
    <row r="155" spans="2:9" x14ac:dyDescent="0.2">
      <c r="B155" s="41" t="s">
        <v>32</v>
      </c>
      <c r="C155" s="49"/>
      <c r="D155" s="43" t="s">
        <v>39</v>
      </c>
      <c r="E155" s="44" t="s">
        <v>17</v>
      </c>
      <c r="F155" s="45">
        <v>20</v>
      </c>
      <c r="G155" s="46">
        <f t="shared" si="15"/>
        <v>228.57</v>
      </c>
      <c r="H155" s="48">
        <v>4571.3999999999996</v>
      </c>
      <c r="I155" s="47">
        <f t="shared" si="17"/>
        <v>5302.8239999999996</v>
      </c>
    </row>
    <row r="156" spans="2:9" x14ac:dyDescent="0.2">
      <c r="B156" s="41" t="s">
        <v>32</v>
      </c>
      <c r="C156" s="49"/>
      <c r="D156" s="43" t="s">
        <v>150</v>
      </c>
      <c r="E156" s="44" t="s">
        <v>17</v>
      </c>
      <c r="F156" s="45">
        <v>95</v>
      </c>
      <c r="G156" s="46">
        <f t="shared" si="15"/>
        <v>25.08421052631579</v>
      </c>
      <c r="H156" s="48">
        <v>2383</v>
      </c>
      <c r="I156" s="47">
        <f t="shared" si="17"/>
        <v>2764.28</v>
      </c>
    </row>
    <row r="157" spans="2:9" x14ac:dyDescent="0.2">
      <c r="B157" s="41" t="s">
        <v>32</v>
      </c>
      <c r="C157" s="50"/>
      <c r="D157" s="43" t="s">
        <v>150</v>
      </c>
      <c r="E157" s="44" t="s">
        <v>17</v>
      </c>
      <c r="F157" s="45">
        <v>95</v>
      </c>
      <c r="G157" s="46">
        <f t="shared" si="15"/>
        <v>34.231578947368419</v>
      </c>
      <c r="H157" s="48">
        <v>3252</v>
      </c>
      <c r="I157" s="47">
        <f t="shared" si="17"/>
        <v>3772.32</v>
      </c>
    </row>
    <row r="158" spans="2:9" x14ac:dyDescent="0.2">
      <c r="B158" s="41" t="s">
        <v>32</v>
      </c>
      <c r="C158" s="50"/>
      <c r="D158" s="43" t="s">
        <v>177</v>
      </c>
      <c r="E158" s="44" t="s">
        <v>17</v>
      </c>
      <c r="F158" s="45">
        <v>80</v>
      </c>
      <c r="G158" s="46">
        <f t="shared" si="15"/>
        <v>16</v>
      </c>
      <c r="H158" s="48">
        <v>1280</v>
      </c>
      <c r="I158" s="47">
        <f t="shared" si="17"/>
        <v>1484.8</v>
      </c>
    </row>
    <row r="159" spans="2:9" x14ac:dyDescent="0.2">
      <c r="B159" s="51" t="s">
        <v>32</v>
      </c>
      <c r="C159" s="52"/>
      <c r="D159" s="53" t="s">
        <v>177</v>
      </c>
      <c r="E159" s="54" t="s">
        <v>17</v>
      </c>
      <c r="F159" s="55">
        <v>80</v>
      </c>
      <c r="G159" s="56">
        <f t="shared" si="15"/>
        <v>16</v>
      </c>
      <c r="H159" s="57">
        <v>1280</v>
      </c>
      <c r="I159" s="58">
        <f t="shared" si="17"/>
        <v>1484.8</v>
      </c>
    </row>
    <row r="160" spans="2:9" x14ac:dyDescent="0.2">
      <c r="B160" s="41" t="s">
        <v>32</v>
      </c>
      <c r="C160" s="42" t="s">
        <v>33</v>
      </c>
      <c r="D160" s="53" t="s">
        <v>192</v>
      </c>
      <c r="E160" s="44" t="s">
        <v>17</v>
      </c>
      <c r="F160" s="59">
        <v>5</v>
      </c>
      <c r="G160" s="46">
        <v>549000</v>
      </c>
      <c r="H160" s="57">
        <f>F160*G160</f>
        <v>2745000</v>
      </c>
      <c r="I160" s="58">
        <f t="shared" si="17"/>
        <v>3184200</v>
      </c>
    </row>
    <row r="161" spans="2:9" x14ac:dyDescent="0.2">
      <c r="B161" s="196" t="s">
        <v>22</v>
      </c>
      <c r="C161" s="196"/>
      <c r="D161" s="196"/>
      <c r="E161" s="196"/>
      <c r="F161" s="196"/>
      <c r="G161" s="196"/>
      <c r="H161" s="197"/>
      <c r="I161" s="60">
        <f>SUM(I133:I160)</f>
        <v>3444258.4040000001</v>
      </c>
    </row>
    <row r="162" spans="2:9" x14ac:dyDescent="0.2">
      <c r="B162" s="198" t="s">
        <v>1</v>
      </c>
      <c r="C162" s="199"/>
      <c r="D162" s="199"/>
      <c r="E162" s="199"/>
      <c r="F162" s="199"/>
      <c r="G162" s="199"/>
      <c r="H162" s="199"/>
      <c r="I162" s="61">
        <f>SUM(I41,I76,I111,I132,I161)</f>
        <v>8827454.9725699984</v>
      </c>
    </row>
    <row r="163" spans="2:9" x14ac:dyDescent="0.2">
      <c r="B163" s="89"/>
      <c r="C163" s="90"/>
      <c r="D163" s="91"/>
      <c r="E163" s="92"/>
      <c r="F163" s="93"/>
      <c r="G163" s="94"/>
      <c r="H163" s="94"/>
      <c r="I163" s="95"/>
    </row>
    <row r="164" spans="2:9" ht="12.75" customHeight="1" x14ac:dyDescent="0.2">
      <c r="B164" s="200" t="s">
        <v>291</v>
      </c>
      <c r="C164" s="200"/>
      <c r="D164" s="200"/>
      <c r="E164" s="200"/>
      <c r="F164" s="200"/>
      <c r="G164" s="200"/>
      <c r="H164" s="200"/>
      <c r="I164" s="200"/>
    </row>
    <row r="165" spans="2:9" x14ac:dyDescent="0.2">
      <c r="B165" s="200"/>
      <c r="C165" s="200"/>
      <c r="D165" s="200"/>
      <c r="E165" s="200"/>
      <c r="F165" s="200"/>
      <c r="G165" s="200"/>
      <c r="H165" s="200"/>
      <c r="I165" s="200"/>
    </row>
    <row r="166" spans="2:9" x14ac:dyDescent="0.2">
      <c r="B166" s="200"/>
      <c r="C166" s="200"/>
      <c r="D166" s="200"/>
      <c r="E166" s="200"/>
      <c r="F166" s="200"/>
      <c r="G166" s="200"/>
      <c r="H166" s="200"/>
      <c r="I166" s="200"/>
    </row>
    <row r="167" spans="2:9" x14ac:dyDescent="0.2">
      <c r="B167" s="200"/>
      <c r="C167" s="200"/>
      <c r="D167" s="200"/>
      <c r="E167" s="200"/>
      <c r="F167" s="200"/>
      <c r="G167" s="200"/>
      <c r="H167" s="200"/>
      <c r="I167" s="200"/>
    </row>
    <row r="168" spans="2:9" x14ac:dyDescent="0.2">
      <c r="B168" s="200"/>
      <c r="C168" s="200"/>
      <c r="D168" s="200"/>
      <c r="E168" s="200"/>
      <c r="F168" s="200"/>
      <c r="G168" s="200"/>
      <c r="H168" s="200"/>
      <c r="I168" s="200"/>
    </row>
    <row r="169" spans="2:9" x14ac:dyDescent="0.2">
      <c r="B169" s="200"/>
      <c r="C169" s="200"/>
      <c r="D169" s="200"/>
      <c r="E169" s="200"/>
      <c r="F169" s="200"/>
      <c r="G169" s="200"/>
      <c r="H169" s="200"/>
      <c r="I169" s="200"/>
    </row>
    <row r="170" spans="2:9" x14ac:dyDescent="0.2">
      <c r="B170" s="200"/>
      <c r="C170" s="200"/>
      <c r="D170" s="200"/>
      <c r="E170" s="200"/>
      <c r="F170" s="200"/>
      <c r="G170" s="200"/>
      <c r="H170" s="200"/>
      <c r="I170" s="200"/>
    </row>
    <row r="171" spans="2:9" x14ac:dyDescent="0.2">
      <c r="B171" s="200"/>
      <c r="C171" s="200"/>
      <c r="D171" s="200"/>
      <c r="E171" s="200"/>
      <c r="F171" s="200"/>
      <c r="G171" s="200"/>
      <c r="H171" s="200"/>
      <c r="I171" s="200"/>
    </row>
    <row r="172" spans="2:9" x14ac:dyDescent="0.2">
      <c r="B172" s="200"/>
      <c r="C172" s="200"/>
      <c r="D172" s="200"/>
      <c r="E172" s="200"/>
      <c r="F172" s="200"/>
      <c r="G172" s="200"/>
      <c r="H172" s="200"/>
      <c r="I172" s="200"/>
    </row>
    <row r="173" spans="2:9" x14ac:dyDescent="0.2">
      <c r="B173" s="89"/>
      <c r="C173" s="90"/>
      <c r="D173" s="91"/>
      <c r="E173" s="92"/>
      <c r="F173" s="93"/>
      <c r="G173" s="94"/>
      <c r="H173" s="94"/>
      <c r="I173" s="95"/>
    </row>
    <row r="174" spans="2:9" x14ac:dyDescent="0.2">
      <c r="B174" s="89"/>
      <c r="C174" s="90"/>
      <c r="D174" s="91"/>
      <c r="E174" s="92"/>
      <c r="F174" s="93"/>
      <c r="G174" s="94"/>
      <c r="H174" s="94"/>
      <c r="I174" s="95"/>
    </row>
    <row r="175" spans="2:9" x14ac:dyDescent="0.2">
      <c r="B175" s="89"/>
      <c r="C175" s="90"/>
      <c r="D175" s="91"/>
      <c r="E175" s="92"/>
      <c r="F175" s="93"/>
      <c r="G175" s="94"/>
      <c r="H175" s="94"/>
      <c r="I175" s="95"/>
    </row>
    <row r="176" spans="2:9" x14ac:dyDescent="0.2">
      <c r="B176" s="89"/>
      <c r="C176" s="90"/>
      <c r="D176" s="91"/>
      <c r="E176" s="92"/>
      <c r="F176" s="93"/>
      <c r="G176" s="94"/>
      <c r="H176" s="94"/>
      <c r="I176" s="95"/>
    </row>
    <row r="177" spans="2:9" x14ac:dyDescent="0.2">
      <c r="B177" s="89"/>
      <c r="C177" s="90"/>
      <c r="D177" s="91"/>
      <c r="E177" s="92"/>
      <c r="F177" s="93"/>
      <c r="G177" s="94"/>
      <c r="H177" s="94"/>
      <c r="I177" s="95"/>
    </row>
    <row r="178" spans="2:9" x14ac:dyDescent="0.2">
      <c r="B178" s="89"/>
      <c r="C178" s="90"/>
      <c r="D178" s="91"/>
      <c r="E178" s="92"/>
      <c r="F178" s="93"/>
      <c r="G178" s="94"/>
      <c r="H178" s="94"/>
      <c r="I178" s="95"/>
    </row>
    <row r="179" spans="2:9" x14ac:dyDescent="0.2">
      <c r="B179" s="89"/>
      <c r="C179" s="90"/>
      <c r="D179" s="91"/>
      <c r="E179" s="92"/>
      <c r="F179" s="93"/>
      <c r="G179" s="94"/>
      <c r="H179" s="94"/>
      <c r="I179" s="95"/>
    </row>
    <row r="180" spans="2:9" x14ac:dyDescent="0.2">
      <c r="B180" s="89"/>
      <c r="C180" s="90"/>
      <c r="D180" s="91"/>
      <c r="E180" s="92"/>
      <c r="F180" s="93"/>
      <c r="G180" s="94"/>
      <c r="H180" s="94"/>
      <c r="I180" s="95"/>
    </row>
    <row r="181" spans="2:9" x14ac:dyDescent="0.2">
      <c r="B181" s="89"/>
      <c r="C181" s="90"/>
      <c r="D181" s="91"/>
      <c r="E181" s="92"/>
      <c r="F181" s="93"/>
      <c r="G181" s="94"/>
      <c r="H181" s="94"/>
      <c r="I181" s="95"/>
    </row>
    <row r="182" spans="2:9" x14ac:dyDescent="0.2">
      <c r="B182" s="89"/>
      <c r="C182" s="90"/>
      <c r="D182" s="91"/>
      <c r="E182" s="92"/>
      <c r="F182" s="93"/>
      <c r="G182" s="94"/>
      <c r="H182" s="94"/>
      <c r="I182" s="95"/>
    </row>
    <row r="183" spans="2:9" x14ac:dyDescent="0.2">
      <c r="B183" s="89"/>
      <c r="C183" s="90"/>
      <c r="D183" s="91"/>
      <c r="E183" s="92"/>
      <c r="F183" s="93"/>
      <c r="G183" s="94"/>
      <c r="H183" s="94"/>
      <c r="I183" s="95"/>
    </row>
    <row r="184" spans="2:9" x14ac:dyDescent="0.2">
      <c r="B184" s="89"/>
      <c r="C184" s="90"/>
      <c r="D184" s="91"/>
      <c r="E184" s="92"/>
      <c r="F184" s="93"/>
      <c r="G184" s="94"/>
      <c r="H184" s="94"/>
      <c r="I184" s="95"/>
    </row>
    <row r="185" spans="2:9" x14ac:dyDescent="0.2">
      <c r="B185" s="89"/>
      <c r="C185" s="90"/>
      <c r="D185" s="91"/>
      <c r="E185" s="92"/>
      <c r="F185" s="93"/>
      <c r="G185" s="94"/>
      <c r="H185" s="94"/>
      <c r="I185" s="95"/>
    </row>
    <row r="186" spans="2:9" x14ac:dyDescent="0.2">
      <c r="B186" s="89"/>
      <c r="C186" s="90"/>
      <c r="D186" s="91"/>
      <c r="E186" s="92"/>
      <c r="F186" s="93"/>
      <c r="G186" s="94"/>
      <c r="H186" s="94"/>
      <c r="I186" s="95"/>
    </row>
    <row r="187" spans="2:9" x14ac:dyDescent="0.2">
      <c r="B187" s="89"/>
      <c r="C187" s="90"/>
      <c r="D187" s="91"/>
      <c r="E187" s="92"/>
      <c r="F187" s="93"/>
      <c r="G187" s="94"/>
      <c r="H187" s="94"/>
      <c r="I187" s="95"/>
    </row>
    <row r="188" spans="2:9" x14ac:dyDescent="0.2">
      <c r="B188" s="89"/>
      <c r="C188" s="90"/>
      <c r="D188" s="91"/>
      <c r="E188" s="92"/>
      <c r="F188" s="93"/>
      <c r="G188" s="94"/>
      <c r="H188" s="94"/>
      <c r="I188" s="95"/>
    </row>
    <row r="189" spans="2:9" x14ac:dyDescent="0.2">
      <c r="B189" s="89"/>
      <c r="C189" s="90"/>
      <c r="D189" s="91"/>
      <c r="E189" s="92"/>
      <c r="F189" s="93"/>
      <c r="G189" s="94"/>
      <c r="H189" s="94"/>
      <c r="I189" s="95"/>
    </row>
    <row r="190" spans="2:9" x14ac:dyDescent="0.2">
      <c r="B190" s="89"/>
      <c r="C190" s="90"/>
      <c r="D190" s="91"/>
      <c r="E190" s="92"/>
      <c r="F190" s="93"/>
      <c r="G190" s="94"/>
      <c r="H190" s="94"/>
      <c r="I190" s="95"/>
    </row>
    <row r="191" spans="2:9" x14ac:dyDescent="0.2">
      <c r="B191" s="89"/>
      <c r="C191" s="90"/>
      <c r="D191" s="91"/>
      <c r="E191" s="92"/>
      <c r="F191" s="93"/>
      <c r="G191" s="94"/>
      <c r="H191" s="94"/>
      <c r="I191" s="95"/>
    </row>
    <row r="192" spans="2:9" x14ac:dyDescent="0.2">
      <c r="B192" s="89"/>
      <c r="C192" s="90"/>
      <c r="D192" s="91"/>
      <c r="E192" s="92"/>
      <c r="F192" s="93"/>
      <c r="G192" s="94"/>
      <c r="H192" s="94"/>
      <c r="I192" s="95"/>
    </row>
    <row r="193" spans="2:9" x14ac:dyDescent="0.2">
      <c r="B193" s="89"/>
      <c r="C193" s="90"/>
      <c r="D193" s="91"/>
      <c r="E193" s="92"/>
      <c r="F193" s="93"/>
      <c r="G193" s="94"/>
      <c r="H193" s="94"/>
      <c r="I193" s="95"/>
    </row>
    <row r="194" spans="2:9" x14ac:dyDescent="0.2">
      <c r="B194" s="89"/>
      <c r="C194" s="90"/>
      <c r="D194" s="91"/>
      <c r="E194" s="92"/>
      <c r="F194" s="93"/>
      <c r="G194" s="94"/>
      <c r="H194" s="94"/>
      <c r="I194" s="95"/>
    </row>
    <row r="195" spans="2:9" x14ac:dyDescent="0.2">
      <c r="B195" s="89"/>
      <c r="C195" s="90"/>
      <c r="D195" s="91"/>
      <c r="E195" s="92"/>
      <c r="F195" s="93"/>
      <c r="G195" s="94"/>
      <c r="H195" s="94"/>
      <c r="I195" s="95"/>
    </row>
    <row r="196" spans="2:9" x14ac:dyDescent="0.2">
      <c r="B196" s="89"/>
      <c r="C196" s="90"/>
      <c r="D196" s="91"/>
      <c r="E196" s="92"/>
      <c r="F196" s="93"/>
      <c r="G196" s="94"/>
      <c r="H196" s="94"/>
      <c r="I196" s="95"/>
    </row>
    <row r="197" spans="2:9" x14ac:dyDescent="0.2">
      <c r="B197" s="89"/>
      <c r="C197" s="90"/>
      <c r="D197" s="91"/>
      <c r="E197" s="92"/>
      <c r="F197" s="93"/>
      <c r="G197" s="94"/>
      <c r="H197" s="94"/>
      <c r="I197" s="95"/>
    </row>
    <row r="198" spans="2:9" x14ac:dyDescent="0.2">
      <c r="B198" s="89"/>
      <c r="C198" s="90"/>
      <c r="D198" s="91"/>
      <c r="E198" s="92"/>
      <c r="F198" s="93"/>
      <c r="G198" s="94"/>
      <c r="H198" s="94"/>
      <c r="I198" s="95"/>
    </row>
    <row r="199" spans="2:9" x14ac:dyDescent="0.2">
      <c r="B199" s="89"/>
      <c r="C199" s="90"/>
      <c r="D199" s="91"/>
      <c r="E199" s="92"/>
      <c r="F199" s="93"/>
      <c r="G199" s="94"/>
      <c r="H199" s="94"/>
      <c r="I199" s="95"/>
    </row>
    <row r="200" spans="2:9" x14ac:dyDescent="0.2">
      <c r="B200" s="89"/>
      <c r="C200" s="90"/>
      <c r="D200" s="91"/>
      <c r="E200" s="92"/>
      <c r="F200" s="93"/>
      <c r="G200" s="94"/>
      <c r="H200" s="94"/>
      <c r="I200" s="95"/>
    </row>
    <row r="201" spans="2:9" x14ac:dyDescent="0.2">
      <c r="B201" s="89"/>
      <c r="C201" s="90"/>
      <c r="D201" s="91"/>
      <c r="E201" s="92"/>
      <c r="F201" s="93"/>
      <c r="G201" s="94"/>
      <c r="H201" s="94"/>
      <c r="I201" s="95"/>
    </row>
    <row r="202" spans="2:9" x14ac:dyDescent="0.2">
      <c r="B202" s="89"/>
      <c r="C202" s="90"/>
      <c r="D202" s="91"/>
      <c r="E202" s="92"/>
      <c r="F202" s="93"/>
      <c r="G202" s="94"/>
      <c r="H202" s="94"/>
      <c r="I202" s="95"/>
    </row>
    <row r="203" spans="2:9" x14ac:dyDescent="0.2">
      <c r="B203" s="89"/>
      <c r="C203" s="90"/>
      <c r="D203" s="91"/>
      <c r="E203" s="92"/>
      <c r="F203" s="93"/>
      <c r="G203" s="94"/>
      <c r="H203" s="94"/>
      <c r="I203" s="95"/>
    </row>
    <row r="204" spans="2:9" x14ac:dyDescent="0.2">
      <c r="B204" s="89"/>
      <c r="C204" s="90"/>
      <c r="D204" s="91"/>
      <c r="E204" s="92"/>
      <c r="F204" s="93"/>
      <c r="G204" s="94"/>
      <c r="H204" s="94"/>
      <c r="I204" s="95"/>
    </row>
    <row r="205" spans="2:9" x14ac:dyDescent="0.2">
      <c r="B205" s="89"/>
      <c r="C205" s="90"/>
      <c r="D205" s="91"/>
      <c r="E205" s="92"/>
      <c r="F205" s="93"/>
      <c r="G205" s="94"/>
      <c r="H205" s="94"/>
      <c r="I205" s="95"/>
    </row>
    <row r="206" spans="2:9" x14ac:dyDescent="0.2">
      <c r="B206" s="89"/>
      <c r="C206" s="90"/>
      <c r="D206" s="91"/>
      <c r="E206" s="92"/>
      <c r="F206" s="93"/>
      <c r="G206" s="94"/>
      <c r="H206" s="94"/>
      <c r="I206" s="95"/>
    </row>
    <row r="207" spans="2:9" x14ac:dyDescent="0.2">
      <c r="B207" s="89"/>
      <c r="C207" s="90"/>
      <c r="D207" s="91"/>
      <c r="E207" s="92"/>
      <c r="F207" s="93"/>
      <c r="G207" s="94"/>
      <c r="H207" s="94"/>
      <c r="I207" s="95"/>
    </row>
    <row r="208" spans="2:9" x14ac:dyDescent="0.2">
      <c r="B208" s="89"/>
      <c r="C208" s="90"/>
      <c r="D208" s="91"/>
      <c r="E208" s="92"/>
      <c r="F208" s="93"/>
      <c r="G208" s="94"/>
      <c r="H208" s="94"/>
      <c r="I208" s="95"/>
    </row>
    <row r="209" spans="2:9" x14ac:dyDescent="0.2">
      <c r="B209" s="89"/>
      <c r="C209" s="90"/>
      <c r="D209" s="91"/>
      <c r="E209" s="92"/>
      <c r="F209" s="93"/>
      <c r="G209" s="94"/>
      <c r="H209" s="94"/>
      <c r="I209" s="95"/>
    </row>
    <row r="210" spans="2:9" x14ac:dyDescent="0.2">
      <c r="B210" s="89"/>
      <c r="C210" s="90"/>
      <c r="D210" s="91"/>
      <c r="E210" s="92"/>
      <c r="F210" s="93"/>
      <c r="G210" s="94"/>
      <c r="H210" s="94"/>
      <c r="I210" s="95"/>
    </row>
    <row r="211" spans="2:9" x14ac:dyDescent="0.2">
      <c r="B211" s="89"/>
      <c r="C211" s="90"/>
      <c r="D211" s="91"/>
      <c r="E211" s="92"/>
      <c r="F211" s="93"/>
      <c r="G211" s="94"/>
      <c r="H211" s="94"/>
      <c r="I211" s="95"/>
    </row>
    <row r="212" spans="2:9" x14ac:dyDescent="0.2">
      <c r="B212" s="89"/>
      <c r="C212" s="90"/>
      <c r="D212" s="91"/>
      <c r="E212" s="92"/>
      <c r="F212" s="93"/>
      <c r="G212" s="94"/>
      <c r="H212" s="94"/>
      <c r="I212" s="95"/>
    </row>
    <row r="213" spans="2:9" x14ac:dyDescent="0.2">
      <c r="B213" s="89"/>
      <c r="C213" s="90"/>
      <c r="D213" s="91"/>
      <c r="E213" s="92"/>
      <c r="F213" s="93"/>
      <c r="G213" s="94"/>
      <c r="H213" s="94"/>
      <c r="I213" s="95"/>
    </row>
    <row r="214" spans="2:9" x14ac:dyDescent="0.2">
      <c r="B214" s="89"/>
      <c r="C214" s="90"/>
      <c r="D214" s="91"/>
      <c r="E214" s="92"/>
      <c r="F214" s="93"/>
      <c r="G214" s="94"/>
      <c r="H214" s="94"/>
      <c r="I214" s="95"/>
    </row>
    <row r="215" spans="2:9" x14ac:dyDescent="0.2">
      <c r="B215" s="89"/>
      <c r="C215" s="90"/>
      <c r="D215" s="91"/>
      <c r="E215" s="92"/>
      <c r="F215" s="93"/>
      <c r="G215" s="94"/>
      <c r="H215" s="94"/>
      <c r="I215" s="95"/>
    </row>
    <row r="216" spans="2:9" x14ac:dyDescent="0.2">
      <c r="B216" s="89"/>
      <c r="C216" s="90"/>
      <c r="D216" s="91"/>
      <c r="E216" s="92"/>
      <c r="F216" s="93"/>
      <c r="G216" s="94"/>
      <c r="H216" s="94"/>
      <c r="I216" s="95"/>
    </row>
    <row r="217" spans="2:9" x14ac:dyDescent="0.2">
      <c r="B217" s="89"/>
      <c r="C217" s="90"/>
      <c r="D217" s="91"/>
      <c r="E217" s="92"/>
      <c r="F217" s="93"/>
      <c r="G217" s="94"/>
      <c r="H217" s="94"/>
      <c r="I217" s="95"/>
    </row>
    <row r="218" spans="2:9" x14ac:dyDescent="0.2">
      <c r="B218" s="89"/>
      <c r="C218" s="90"/>
      <c r="D218" s="91"/>
      <c r="E218" s="92"/>
      <c r="F218" s="93"/>
      <c r="G218" s="94"/>
      <c r="H218" s="94"/>
      <c r="I218" s="95"/>
    </row>
    <row r="219" spans="2:9" x14ac:dyDescent="0.2">
      <c r="B219" s="89"/>
      <c r="C219" s="90"/>
      <c r="D219" s="91"/>
      <c r="E219" s="92"/>
      <c r="F219" s="93"/>
      <c r="G219" s="94"/>
      <c r="H219" s="94"/>
      <c r="I219" s="95"/>
    </row>
    <row r="220" spans="2:9" x14ac:dyDescent="0.2">
      <c r="B220" s="89"/>
      <c r="C220" s="90"/>
      <c r="D220" s="91"/>
      <c r="E220" s="92"/>
      <c r="F220" s="93"/>
      <c r="G220" s="94"/>
      <c r="H220" s="94"/>
      <c r="I220" s="95"/>
    </row>
    <row r="221" spans="2:9" x14ac:dyDescent="0.2">
      <c r="B221" s="89"/>
      <c r="C221" s="90"/>
      <c r="D221" s="91"/>
      <c r="E221" s="92"/>
      <c r="F221" s="93"/>
      <c r="G221" s="94"/>
      <c r="H221" s="94"/>
      <c r="I221" s="95"/>
    </row>
    <row r="222" spans="2:9" x14ac:dyDescent="0.2">
      <c r="B222" s="89"/>
      <c r="C222" s="90"/>
      <c r="D222" s="91"/>
      <c r="E222" s="92"/>
      <c r="F222" s="93"/>
      <c r="G222" s="94"/>
      <c r="H222" s="94"/>
      <c r="I222" s="95"/>
    </row>
    <row r="223" spans="2:9" x14ac:dyDescent="0.2">
      <c r="B223" s="89"/>
      <c r="C223" s="90"/>
      <c r="D223" s="91"/>
      <c r="E223" s="92"/>
      <c r="F223" s="93"/>
      <c r="G223" s="94"/>
      <c r="H223" s="94"/>
      <c r="I223" s="95"/>
    </row>
    <row r="224" spans="2:9" x14ac:dyDescent="0.2">
      <c r="B224" s="89"/>
      <c r="C224" s="90"/>
      <c r="D224" s="91"/>
      <c r="E224" s="92"/>
      <c r="F224" s="93"/>
      <c r="G224" s="94"/>
      <c r="H224" s="94"/>
      <c r="I224" s="95"/>
    </row>
    <row r="225" spans="2:9" x14ac:dyDescent="0.2">
      <c r="B225" s="89"/>
      <c r="C225" s="90"/>
      <c r="D225" s="91"/>
      <c r="E225" s="92"/>
      <c r="F225" s="93"/>
      <c r="G225" s="94"/>
      <c r="H225" s="94"/>
      <c r="I225" s="95"/>
    </row>
    <row r="226" spans="2:9" x14ac:dyDescent="0.2">
      <c r="B226" s="89"/>
      <c r="C226" s="90"/>
      <c r="D226" s="91"/>
      <c r="E226" s="92"/>
      <c r="F226" s="93"/>
      <c r="G226" s="94"/>
      <c r="H226" s="94"/>
      <c r="I226" s="95"/>
    </row>
    <row r="227" spans="2:9" x14ac:dyDescent="0.2">
      <c r="B227" s="89"/>
      <c r="C227" s="90"/>
      <c r="D227" s="91"/>
      <c r="E227" s="92"/>
      <c r="F227" s="93"/>
      <c r="G227" s="94"/>
      <c r="H227" s="94"/>
      <c r="I227" s="95"/>
    </row>
    <row r="228" spans="2:9" x14ac:dyDescent="0.2">
      <c r="B228" s="89"/>
      <c r="C228" s="90"/>
      <c r="D228" s="91"/>
      <c r="E228" s="92"/>
      <c r="F228" s="93"/>
      <c r="G228" s="94"/>
      <c r="H228" s="94"/>
      <c r="I228" s="95"/>
    </row>
    <row r="229" spans="2:9" x14ac:dyDescent="0.2">
      <c r="B229" s="89"/>
      <c r="C229" s="90"/>
      <c r="D229" s="91"/>
      <c r="E229" s="92"/>
      <c r="F229" s="93"/>
      <c r="G229" s="94"/>
      <c r="H229" s="94"/>
      <c r="I229" s="95"/>
    </row>
    <row r="230" spans="2:9" x14ac:dyDescent="0.2">
      <c r="B230" s="89"/>
      <c r="C230" s="90"/>
      <c r="D230" s="91"/>
      <c r="E230" s="92"/>
      <c r="F230" s="93"/>
      <c r="G230" s="94"/>
      <c r="H230" s="94"/>
      <c r="I230" s="95"/>
    </row>
    <row r="231" spans="2:9" x14ac:dyDescent="0.2">
      <c r="B231" s="89"/>
      <c r="C231" s="90"/>
      <c r="D231" s="91"/>
      <c r="E231" s="92"/>
      <c r="F231" s="93"/>
      <c r="G231" s="94"/>
      <c r="H231" s="94"/>
      <c r="I231" s="95"/>
    </row>
    <row r="232" spans="2:9" x14ac:dyDescent="0.2">
      <c r="B232" s="89"/>
      <c r="C232" s="90"/>
      <c r="D232" s="91"/>
      <c r="E232" s="92"/>
      <c r="F232" s="93"/>
      <c r="G232" s="94"/>
      <c r="H232" s="94"/>
      <c r="I232" s="95"/>
    </row>
    <row r="233" spans="2:9" x14ac:dyDescent="0.2">
      <c r="B233" s="89"/>
      <c r="C233" s="90"/>
      <c r="D233" s="91"/>
      <c r="E233" s="92"/>
      <c r="F233" s="93"/>
      <c r="G233" s="94"/>
      <c r="H233" s="94"/>
      <c r="I233" s="95"/>
    </row>
    <row r="234" spans="2:9" x14ac:dyDescent="0.2">
      <c r="B234" s="89"/>
      <c r="C234" s="90"/>
      <c r="D234" s="91"/>
      <c r="E234" s="92"/>
      <c r="F234" s="93"/>
      <c r="G234" s="94"/>
      <c r="H234" s="94"/>
      <c r="I234" s="95"/>
    </row>
    <row r="235" spans="2:9" x14ac:dyDescent="0.2">
      <c r="B235" s="89"/>
      <c r="C235" s="90"/>
      <c r="D235" s="91"/>
      <c r="E235" s="92"/>
      <c r="F235" s="93"/>
      <c r="G235" s="94"/>
      <c r="H235" s="94"/>
      <c r="I235" s="95"/>
    </row>
    <row r="236" spans="2:9" x14ac:dyDescent="0.2">
      <c r="B236" s="89"/>
      <c r="C236" s="90"/>
      <c r="D236" s="91"/>
      <c r="E236" s="92"/>
      <c r="F236" s="93"/>
      <c r="G236" s="94"/>
      <c r="H236" s="94"/>
      <c r="I236" s="95"/>
    </row>
    <row r="237" spans="2:9" x14ac:dyDescent="0.2">
      <c r="B237" s="89"/>
      <c r="C237" s="90"/>
      <c r="D237" s="91"/>
      <c r="E237" s="92"/>
      <c r="F237" s="93"/>
      <c r="G237" s="94"/>
      <c r="H237" s="94"/>
      <c r="I237" s="95"/>
    </row>
    <row r="238" spans="2:9" x14ac:dyDescent="0.2">
      <c r="B238" s="89"/>
      <c r="C238" s="90"/>
      <c r="D238" s="91"/>
      <c r="E238" s="92"/>
      <c r="F238" s="93"/>
      <c r="G238" s="94"/>
      <c r="H238" s="94"/>
      <c r="I238" s="95"/>
    </row>
    <row r="239" spans="2:9" x14ac:dyDescent="0.2">
      <c r="B239" s="89"/>
      <c r="C239" s="90"/>
      <c r="D239" s="91"/>
      <c r="E239" s="92"/>
      <c r="F239" s="93"/>
      <c r="G239" s="94"/>
      <c r="H239" s="94"/>
      <c r="I239" s="95"/>
    </row>
    <row r="240" spans="2:9" x14ac:dyDescent="0.2">
      <c r="B240" s="89"/>
      <c r="C240" s="90"/>
      <c r="D240" s="91"/>
      <c r="E240" s="92"/>
      <c r="F240" s="93"/>
      <c r="G240" s="94"/>
      <c r="H240" s="94"/>
      <c r="I240" s="95"/>
    </row>
    <row r="241" spans="2:9" x14ac:dyDescent="0.2">
      <c r="B241" s="89"/>
      <c r="C241" s="90"/>
      <c r="D241" s="91"/>
      <c r="E241" s="92"/>
      <c r="F241" s="93"/>
      <c r="G241" s="94"/>
      <c r="H241" s="94"/>
      <c r="I241" s="95"/>
    </row>
    <row r="242" spans="2:9" x14ac:dyDescent="0.2">
      <c r="B242" s="89"/>
      <c r="C242" s="90"/>
      <c r="D242" s="91"/>
      <c r="E242" s="92"/>
      <c r="F242" s="93"/>
      <c r="G242" s="94"/>
      <c r="H242" s="94"/>
      <c r="I242" s="95"/>
    </row>
    <row r="243" spans="2:9" x14ac:dyDescent="0.2">
      <c r="B243" s="89"/>
      <c r="C243" s="90"/>
      <c r="D243" s="91"/>
      <c r="E243" s="92"/>
      <c r="F243" s="93"/>
      <c r="G243" s="94"/>
      <c r="H243" s="94"/>
      <c r="I243" s="95"/>
    </row>
    <row r="244" spans="2:9" x14ac:dyDescent="0.2">
      <c r="B244" s="89"/>
      <c r="C244" s="90"/>
      <c r="D244" s="91"/>
      <c r="E244" s="92"/>
      <c r="F244" s="93"/>
      <c r="G244" s="94"/>
      <c r="H244" s="94"/>
      <c r="I244" s="95"/>
    </row>
    <row r="245" spans="2:9" x14ac:dyDescent="0.2">
      <c r="B245" s="89"/>
      <c r="C245" s="90"/>
      <c r="D245" s="91"/>
      <c r="E245" s="92"/>
      <c r="F245" s="93"/>
      <c r="G245" s="94"/>
      <c r="H245" s="94"/>
      <c r="I245" s="95"/>
    </row>
    <row r="246" spans="2:9" x14ac:dyDescent="0.2">
      <c r="B246" s="89"/>
      <c r="C246" s="90"/>
      <c r="D246" s="91"/>
      <c r="E246" s="92"/>
      <c r="F246" s="93"/>
      <c r="G246" s="94"/>
      <c r="H246" s="94"/>
      <c r="I246" s="95"/>
    </row>
    <row r="247" spans="2:9" x14ac:dyDescent="0.2">
      <c r="B247" s="89"/>
      <c r="C247" s="90"/>
      <c r="D247" s="91"/>
      <c r="E247" s="92"/>
      <c r="F247" s="93"/>
      <c r="G247" s="94"/>
      <c r="H247" s="94"/>
      <c r="I247" s="95"/>
    </row>
    <row r="248" spans="2:9" x14ac:dyDescent="0.2">
      <c r="B248" s="89"/>
      <c r="C248" s="90"/>
      <c r="D248" s="91"/>
      <c r="E248" s="92"/>
      <c r="F248" s="93"/>
      <c r="G248" s="94"/>
      <c r="H248" s="94"/>
      <c r="I248" s="95"/>
    </row>
    <row r="249" spans="2:9" x14ac:dyDescent="0.2">
      <c r="B249" s="89"/>
      <c r="C249" s="90"/>
      <c r="D249" s="91"/>
      <c r="E249" s="92"/>
      <c r="F249" s="93"/>
      <c r="G249" s="94"/>
      <c r="H249" s="94"/>
      <c r="I249" s="95"/>
    </row>
    <row r="250" spans="2:9" x14ac:dyDescent="0.2">
      <c r="B250" s="89"/>
      <c r="C250" s="90"/>
      <c r="D250" s="91"/>
      <c r="E250" s="92"/>
      <c r="F250" s="93"/>
      <c r="G250" s="94"/>
      <c r="H250" s="94"/>
      <c r="I250" s="95"/>
    </row>
    <row r="251" spans="2:9" x14ac:dyDescent="0.2">
      <c r="B251" s="89"/>
      <c r="C251" s="90"/>
      <c r="D251" s="91"/>
      <c r="E251" s="92"/>
      <c r="F251" s="93"/>
      <c r="G251" s="94"/>
      <c r="H251" s="94"/>
      <c r="I251" s="95"/>
    </row>
    <row r="252" spans="2:9" x14ac:dyDescent="0.2">
      <c r="B252" s="89"/>
      <c r="C252" s="90"/>
      <c r="D252" s="91"/>
      <c r="E252" s="92"/>
      <c r="F252" s="93"/>
      <c r="G252" s="94"/>
      <c r="H252" s="94"/>
      <c r="I252" s="95"/>
    </row>
    <row r="253" spans="2:9" x14ac:dyDescent="0.2">
      <c r="B253" s="89"/>
      <c r="C253" s="90"/>
      <c r="D253" s="91"/>
      <c r="E253" s="92"/>
      <c r="F253" s="93"/>
      <c r="G253" s="94"/>
      <c r="H253" s="94"/>
      <c r="I253" s="95"/>
    </row>
    <row r="254" spans="2:9" x14ac:dyDescent="0.2">
      <c r="B254" s="89"/>
      <c r="C254" s="90"/>
      <c r="D254" s="91"/>
      <c r="E254" s="92"/>
      <c r="F254" s="93"/>
      <c r="G254" s="94"/>
      <c r="H254" s="94"/>
      <c r="I254" s="95"/>
    </row>
    <row r="255" spans="2:9" x14ac:dyDescent="0.2">
      <c r="B255" s="89"/>
      <c r="C255" s="90"/>
      <c r="D255" s="91"/>
      <c r="E255" s="92"/>
      <c r="F255" s="93"/>
      <c r="G255" s="94"/>
      <c r="H255" s="94"/>
      <c r="I255" s="95"/>
    </row>
    <row r="256" spans="2:9" x14ac:dyDescent="0.2">
      <c r="B256" s="89"/>
      <c r="C256" s="90"/>
      <c r="D256" s="91"/>
      <c r="E256" s="92"/>
      <c r="F256" s="93"/>
      <c r="G256" s="94"/>
      <c r="H256" s="94"/>
      <c r="I256" s="95"/>
    </row>
    <row r="257" spans="2:9" x14ac:dyDescent="0.2">
      <c r="B257" s="89"/>
      <c r="C257" s="90"/>
      <c r="D257" s="91"/>
      <c r="E257" s="92"/>
      <c r="F257" s="93"/>
      <c r="G257" s="94"/>
      <c r="H257" s="94"/>
      <c r="I257" s="95"/>
    </row>
    <row r="258" spans="2:9" x14ac:dyDescent="0.2">
      <c r="B258" s="89"/>
      <c r="C258" s="90"/>
      <c r="D258" s="91"/>
      <c r="E258" s="92"/>
      <c r="F258" s="93"/>
      <c r="G258" s="94"/>
      <c r="H258" s="94"/>
      <c r="I258" s="95"/>
    </row>
    <row r="259" spans="2:9" x14ac:dyDescent="0.2">
      <c r="B259" s="89"/>
      <c r="C259" s="90"/>
      <c r="D259" s="91"/>
      <c r="E259" s="92"/>
      <c r="F259" s="93"/>
      <c r="G259" s="94"/>
      <c r="H259" s="94"/>
      <c r="I259" s="95"/>
    </row>
    <row r="260" spans="2:9" x14ac:dyDescent="0.2">
      <c r="B260" s="89"/>
      <c r="C260" s="90"/>
      <c r="D260" s="91"/>
      <c r="E260" s="92"/>
      <c r="F260" s="93"/>
      <c r="G260" s="94"/>
      <c r="H260" s="94"/>
      <c r="I260" s="95"/>
    </row>
    <row r="261" spans="2:9" x14ac:dyDescent="0.2">
      <c r="B261" s="89"/>
      <c r="C261" s="90"/>
      <c r="D261" s="91"/>
      <c r="E261" s="92"/>
      <c r="F261" s="93"/>
      <c r="G261" s="94"/>
      <c r="H261" s="94"/>
      <c r="I261" s="95"/>
    </row>
    <row r="262" spans="2:9" x14ac:dyDescent="0.2">
      <c r="B262" s="89"/>
      <c r="C262" s="90"/>
      <c r="D262" s="91"/>
      <c r="E262" s="92"/>
      <c r="F262" s="93"/>
      <c r="G262" s="94"/>
      <c r="H262" s="94"/>
      <c r="I262" s="95"/>
    </row>
    <row r="263" spans="2:9" x14ac:dyDescent="0.2">
      <c r="B263" s="89"/>
      <c r="C263" s="90"/>
      <c r="D263" s="91"/>
      <c r="E263" s="92"/>
      <c r="F263" s="93"/>
      <c r="G263" s="94"/>
      <c r="H263" s="94"/>
      <c r="I263" s="95"/>
    </row>
    <row r="264" spans="2:9" x14ac:dyDescent="0.2">
      <c r="B264" s="89"/>
      <c r="C264" s="90"/>
      <c r="D264" s="91"/>
      <c r="E264" s="92"/>
      <c r="F264" s="93"/>
      <c r="G264" s="94"/>
      <c r="H264" s="94"/>
      <c r="I264" s="95"/>
    </row>
    <row r="265" spans="2:9" x14ac:dyDescent="0.2">
      <c r="B265" s="89"/>
      <c r="C265" s="90"/>
      <c r="D265" s="91"/>
      <c r="E265" s="92"/>
      <c r="F265" s="93"/>
      <c r="G265" s="94"/>
      <c r="H265" s="94"/>
      <c r="I265" s="95"/>
    </row>
    <row r="266" spans="2:9" x14ac:dyDescent="0.2">
      <c r="B266" s="89"/>
      <c r="C266" s="90"/>
      <c r="D266" s="91"/>
      <c r="E266" s="92"/>
      <c r="F266" s="93"/>
      <c r="G266" s="94"/>
      <c r="H266" s="94"/>
      <c r="I266" s="95"/>
    </row>
    <row r="267" spans="2:9" x14ac:dyDescent="0.2">
      <c r="B267" s="89"/>
      <c r="C267" s="90"/>
      <c r="D267" s="91"/>
      <c r="E267" s="92"/>
      <c r="F267" s="93"/>
      <c r="G267" s="94"/>
      <c r="H267" s="94"/>
      <c r="I267" s="95"/>
    </row>
    <row r="268" spans="2:9" x14ac:dyDescent="0.2">
      <c r="B268" s="89"/>
      <c r="C268" s="90"/>
      <c r="D268" s="91"/>
      <c r="E268" s="92"/>
      <c r="F268" s="93"/>
      <c r="G268" s="94"/>
      <c r="H268" s="94"/>
      <c r="I268" s="95"/>
    </row>
    <row r="269" spans="2:9" x14ac:dyDescent="0.2">
      <c r="B269" s="89"/>
      <c r="C269" s="90"/>
      <c r="D269" s="91"/>
      <c r="E269" s="92"/>
      <c r="F269" s="93"/>
      <c r="G269" s="94"/>
      <c r="H269" s="94"/>
      <c r="I269" s="95"/>
    </row>
    <row r="270" spans="2:9" x14ac:dyDescent="0.2">
      <c r="B270" s="89"/>
      <c r="C270" s="90"/>
      <c r="D270" s="91"/>
      <c r="E270" s="92"/>
      <c r="F270" s="93"/>
      <c r="G270" s="94"/>
      <c r="H270" s="94"/>
      <c r="I270" s="95"/>
    </row>
    <row r="271" spans="2:9" x14ac:dyDescent="0.2">
      <c r="B271" s="89"/>
      <c r="C271" s="90"/>
      <c r="D271" s="91"/>
      <c r="E271" s="92"/>
      <c r="F271" s="93"/>
      <c r="G271" s="94"/>
      <c r="H271" s="94"/>
      <c r="I271" s="95"/>
    </row>
    <row r="272" spans="2:9" x14ac:dyDescent="0.2">
      <c r="B272" s="89"/>
      <c r="C272" s="90"/>
      <c r="D272" s="91"/>
      <c r="E272" s="92"/>
      <c r="F272" s="93"/>
      <c r="G272" s="94"/>
      <c r="H272" s="94"/>
      <c r="I272" s="95"/>
    </row>
    <row r="273" spans="2:9" x14ac:dyDescent="0.2">
      <c r="B273" s="89"/>
      <c r="C273" s="90"/>
      <c r="D273" s="91"/>
      <c r="E273" s="92"/>
      <c r="F273" s="93"/>
      <c r="G273" s="94"/>
      <c r="H273" s="94"/>
      <c r="I273" s="95"/>
    </row>
    <row r="274" spans="2:9" x14ac:dyDescent="0.2">
      <c r="B274" s="89"/>
      <c r="C274" s="90"/>
      <c r="D274" s="91"/>
      <c r="E274" s="92"/>
      <c r="F274" s="93"/>
      <c r="G274" s="94"/>
      <c r="H274" s="94"/>
      <c r="I274" s="95"/>
    </row>
    <row r="275" spans="2:9" x14ac:dyDescent="0.2">
      <c r="B275" s="89"/>
      <c r="C275" s="90"/>
      <c r="D275" s="91"/>
      <c r="E275" s="92"/>
      <c r="F275" s="93"/>
      <c r="G275" s="94"/>
      <c r="H275" s="94"/>
      <c r="I275" s="95"/>
    </row>
    <row r="276" spans="2:9" x14ac:dyDescent="0.2">
      <c r="B276" s="89"/>
      <c r="C276" s="90"/>
      <c r="D276" s="91"/>
      <c r="E276" s="92"/>
      <c r="F276" s="93"/>
      <c r="G276" s="94"/>
      <c r="H276" s="94"/>
      <c r="I276" s="95"/>
    </row>
    <row r="277" spans="2:9" x14ac:dyDescent="0.2">
      <c r="B277" s="89"/>
      <c r="C277" s="90"/>
      <c r="D277" s="91"/>
      <c r="E277" s="92"/>
      <c r="F277" s="93"/>
      <c r="G277" s="94"/>
      <c r="H277" s="94"/>
      <c r="I277" s="95"/>
    </row>
    <row r="278" spans="2:9" x14ac:dyDescent="0.2">
      <c r="B278" s="89"/>
      <c r="C278" s="90"/>
      <c r="D278" s="91"/>
      <c r="E278" s="92"/>
      <c r="F278" s="93"/>
      <c r="G278" s="94"/>
      <c r="H278" s="94"/>
      <c r="I278" s="95"/>
    </row>
    <row r="279" spans="2:9" x14ac:dyDescent="0.2">
      <c r="B279" s="89"/>
      <c r="C279" s="90"/>
      <c r="D279" s="91"/>
      <c r="E279" s="92"/>
      <c r="F279" s="93"/>
      <c r="G279" s="94"/>
      <c r="H279" s="94"/>
      <c r="I279" s="95"/>
    </row>
    <row r="280" spans="2:9" x14ac:dyDescent="0.2">
      <c r="B280" s="89"/>
      <c r="C280" s="90"/>
      <c r="D280" s="91"/>
      <c r="E280" s="92"/>
      <c r="F280" s="93"/>
      <c r="G280" s="94"/>
      <c r="H280" s="94"/>
      <c r="I280" s="95"/>
    </row>
    <row r="281" spans="2:9" x14ac:dyDescent="0.2">
      <c r="B281" s="89"/>
      <c r="C281" s="90"/>
      <c r="D281" s="91"/>
      <c r="E281" s="92"/>
      <c r="F281" s="93"/>
      <c r="G281" s="94"/>
      <c r="H281" s="94"/>
      <c r="I281" s="95"/>
    </row>
    <row r="282" spans="2:9" x14ac:dyDescent="0.2">
      <c r="B282" s="89"/>
      <c r="C282" s="90"/>
      <c r="D282" s="91"/>
      <c r="E282" s="92"/>
      <c r="F282" s="93"/>
      <c r="G282" s="94"/>
      <c r="H282" s="94"/>
      <c r="I282" s="95"/>
    </row>
    <row r="283" spans="2:9" x14ac:dyDescent="0.2">
      <c r="B283" s="89"/>
      <c r="C283" s="90"/>
      <c r="D283" s="91"/>
      <c r="E283" s="92"/>
      <c r="F283" s="93"/>
      <c r="G283" s="94"/>
      <c r="H283" s="94"/>
      <c r="I283" s="95"/>
    </row>
    <row r="284" spans="2:9" x14ac:dyDescent="0.2">
      <c r="B284" s="89"/>
      <c r="C284" s="90"/>
      <c r="D284" s="91"/>
      <c r="E284" s="92"/>
      <c r="F284" s="93"/>
      <c r="G284" s="94"/>
      <c r="H284" s="94"/>
      <c r="I284" s="95"/>
    </row>
    <row r="285" spans="2:9" x14ac:dyDescent="0.2">
      <c r="B285" s="89"/>
      <c r="C285" s="90"/>
      <c r="D285" s="91"/>
      <c r="E285" s="92"/>
      <c r="F285" s="93"/>
      <c r="G285" s="94"/>
      <c r="H285" s="94"/>
      <c r="I285" s="95"/>
    </row>
    <row r="286" spans="2:9" x14ac:dyDescent="0.2">
      <c r="B286" s="89"/>
      <c r="C286" s="90"/>
      <c r="D286" s="91"/>
      <c r="E286" s="92"/>
      <c r="F286" s="93"/>
      <c r="G286" s="94"/>
      <c r="H286" s="94"/>
      <c r="I286" s="95"/>
    </row>
    <row r="287" spans="2:9" x14ac:dyDescent="0.2">
      <c r="B287" s="89"/>
      <c r="C287" s="90"/>
      <c r="D287" s="91"/>
      <c r="E287" s="92"/>
      <c r="F287" s="93"/>
      <c r="G287" s="94"/>
      <c r="H287" s="94"/>
      <c r="I287" s="95"/>
    </row>
    <row r="288" spans="2:9" x14ac:dyDescent="0.2">
      <c r="B288" s="89"/>
      <c r="C288" s="90"/>
      <c r="D288" s="91"/>
      <c r="E288" s="92"/>
      <c r="F288" s="93"/>
      <c r="G288" s="94"/>
      <c r="H288" s="94"/>
      <c r="I288" s="95"/>
    </row>
    <row r="289" spans="2:9" x14ac:dyDescent="0.2">
      <c r="B289" s="89"/>
      <c r="C289" s="90"/>
      <c r="D289" s="91"/>
      <c r="E289" s="92"/>
      <c r="F289" s="93"/>
      <c r="G289" s="94"/>
      <c r="H289" s="94"/>
      <c r="I289" s="95"/>
    </row>
    <row r="290" spans="2:9" x14ac:dyDescent="0.2">
      <c r="B290" s="89"/>
      <c r="C290" s="90"/>
      <c r="D290" s="91"/>
      <c r="E290" s="92"/>
      <c r="F290" s="93"/>
      <c r="G290" s="94"/>
      <c r="H290" s="94"/>
      <c r="I290" s="95"/>
    </row>
    <row r="291" spans="2:9" x14ac:dyDescent="0.2">
      <c r="B291" s="89"/>
      <c r="C291" s="90"/>
      <c r="D291" s="91"/>
      <c r="E291" s="92"/>
      <c r="F291" s="93"/>
      <c r="G291" s="94"/>
      <c r="H291" s="94"/>
      <c r="I291" s="95"/>
    </row>
    <row r="292" spans="2:9" x14ac:dyDescent="0.2">
      <c r="B292" s="89"/>
      <c r="C292" s="90"/>
      <c r="D292" s="91"/>
      <c r="E292" s="92"/>
      <c r="F292" s="93"/>
      <c r="G292" s="94"/>
      <c r="H292" s="94"/>
      <c r="I292" s="95"/>
    </row>
    <row r="293" spans="2:9" x14ac:dyDescent="0.2">
      <c r="B293" s="89"/>
      <c r="C293" s="90"/>
      <c r="D293" s="91"/>
      <c r="E293" s="92"/>
      <c r="F293" s="93"/>
      <c r="G293" s="94"/>
      <c r="H293" s="94"/>
      <c r="I293" s="95"/>
    </row>
    <row r="294" spans="2:9" x14ac:dyDescent="0.2">
      <c r="B294" s="89"/>
      <c r="C294" s="90"/>
      <c r="D294" s="91"/>
      <c r="E294" s="92"/>
      <c r="F294" s="93"/>
      <c r="G294" s="94"/>
      <c r="H294" s="94"/>
      <c r="I294" s="95"/>
    </row>
    <row r="295" spans="2:9" x14ac:dyDescent="0.2">
      <c r="B295" s="89"/>
      <c r="C295" s="90"/>
      <c r="D295" s="91"/>
      <c r="E295" s="92"/>
      <c r="F295" s="93"/>
      <c r="G295" s="94"/>
      <c r="H295" s="94"/>
      <c r="I295" s="95"/>
    </row>
    <row r="296" spans="2:9" x14ac:dyDescent="0.2">
      <c r="B296" s="89"/>
      <c r="C296" s="90"/>
      <c r="D296" s="91"/>
      <c r="E296" s="92"/>
      <c r="F296" s="93"/>
      <c r="G296" s="94"/>
      <c r="H296" s="94"/>
      <c r="I296" s="95"/>
    </row>
    <row r="297" spans="2:9" x14ac:dyDescent="0.2">
      <c r="B297" s="89"/>
      <c r="C297" s="90"/>
      <c r="D297" s="91"/>
      <c r="E297" s="92"/>
      <c r="F297" s="93"/>
      <c r="G297" s="94"/>
      <c r="H297" s="94"/>
      <c r="I297" s="95"/>
    </row>
    <row r="298" spans="2:9" x14ac:dyDescent="0.2">
      <c r="B298" s="89"/>
      <c r="C298" s="90"/>
      <c r="D298" s="91"/>
      <c r="E298" s="92"/>
      <c r="F298" s="93"/>
      <c r="G298" s="94"/>
      <c r="H298" s="94"/>
      <c r="I298" s="95"/>
    </row>
    <row r="299" spans="2:9" x14ac:dyDescent="0.2">
      <c r="B299" s="89"/>
      <c r="C299" s="90"/>
      <c r="D299" s="91"/>
      <c r="E299" s="92"/>
      <c r="F299" s="93"/>
      <c r="G299" s="94"/>
      <c r="H299" s="94"/>
      <c r="I299" s="95"/>
    </row>
    <row r="300" spans="2:9" x14ac:dyDescent="0.2">
      <c r="B300" s="89"/>
      <c r="C300" s="90"/>
      <c r="D300" s="91"/>
      <c r="E300" s="92"/>
      <c r="F300" s="93"/>
      <c r="G300" s="94"/>
      <c r="H300" s="94"/>
      <c r="I300" s="95"/>
    </row>
    <row r="301" spans="2:9" x14ac:dyDescent="0.2">
      <c r="B301" s="89"/>
      <c r="C301" s="90"/>
      <c r="D301" s="91"/>
      <c r="E301" s="92"/>
      <c r="F301" s="93"/>
      <c r="G301" s="94"/>
      <c r="H301" s="94"/>
      <c r="I301" s="95"/>
    </row>
    <row r="302" spans="2:9" x14ac:dyDescent="0.2">
      <c r="B302" s="89"/>
      <c r="C302" s="90"/>
      <c r="D302" s="91"/>
      <c r="E302" s="92"/>
      <c r="F302" s="93"/>
      <c r="G302" s="94"/>
      <c r="H302" s="94"/>
      <c r="I302" s="95"/>
    </row>
    <row r="303" spans="2:9" x14ac:dyDescent="0.2">
      <c r="B303" s="89"/>
      <c r="C303" s="90"/>
      <c r="D303" s="91"/>
      <c r="E303" s="92"/>
      <c r="F303" s="93"/>
      <c r="G303" s="94"/>
      <c r="H303" s="94"/>
      <c r="I303" s="95"/>
    </row>
    <row r="304" spans="2:9" x14ac:dyDescent="0.2">
      <c r="B304" s="89"/>
      <c r="C304" s="90"/>
      <c r="D304" s="91"/>
      <c r="E304" s="92"/>
      <c r="F304" s="93"/>
      <c r="G304" s="94"/>
      <c r="H304" s="94"/>
      <c r="I304" s="95"/>
    </row>
    <row r="305" spans="2:9" x14ac:dyDescent="0.2">
      <c r="B305" s="89"/>
      <c r="C305" s="90"/>
      <c r="D305" s="91"/>
      <c r="E305" s="92"/>
      <c r="F305" s="93"/>
      <c r="G305" s="94"/>
      <c r="H305" s="94"/>
      <c r="I305" s="95"/>
    </row>
    <row r="306" spans="2:9" x14ac:dyDescent="0.2">
      <c r="B306" s="89"/>
      <c r="C306" s="90"/>
      <c r="D306" s="91"/>
      <c r="E306" s="92"/>
      <c r="F306" s="93"/>
      <c r="G306" s="94"/>
      <c r="H306" s="94"/>
      <c r="I306" s="95"/>
    </row>
    <row r="307" spans="2:9" x14ac:dyDescent="0.2">
      <c r="B307" s="89"/>
      <c r="C307" s="90"/>
      <c r="D307" s="91"/>
      <c r="E307" s="92"/>
      <c r="F307" s="93"/>
      <c r="G307" s="94"/>
      <c r="H307" s="94"/>
      <c r="I307" s="95"/>
    </row>
    <row r="308" spans="2:9" x14ac:dyDescent="0.2">
      <c r="B308" s="89"/>
      <c r="C308" s="90"/>
      <c r="D308" s="91"/>
      <c r="E308" s="92"/>
      <c r="F308" s="93"/>
      <c r="G308" s="94"/>
      <c r="H308" s="94"/>
      <c r="I308" s="95"/>
    </row>
    <row r="309" spans="2:9" x14ac:dyDescent="0.2">
      <c r="B309" s="89"/>
      <c r="C309" s="90"/>
      <c r="D309" s="91"/>
      <c r="E309" s="92"/>
      <c r="F309" s="93"/>
      <c r="G309" s="94"/>
      <c r="H309" s="94"/>
      <c r="I309" s="95"/>
    </row>
    <row r="310" spans="2:9" x14ac:dyDescent="0.2">
      <c r="B310" s="89"/>
      <c r="C310" s="90"/>
      <c r="D310" s="91"/>
      <c r="E310" s="92"/>
      <c r="F310" s="93"/>
      <c r="G310" s="94"/>
      <c r="H310" s="94"/>
      <c r="I310" s="95"/>
    </row>
    <row r="311" spans="2:9" x14ac:dyDescent="0.2">
      <c r="B311" s="89"/>
      <c r="C311" s="90"/>
      <c r="D311" s="91"/>
      <c r="E311" s="92"/>
      <c r="F311" s="93"/>
      <c r="G311" s="94"/>
      <c r="H311" s="94"/>
      <c r="I311" s="95"/>
    </row>
    <row r="312" spans="2:9" x14ac:dyDescent="0.2">
      <c r="B312" s="89"/>
      <c r="C312" s="90"/>
      <c r="D312" s="91"/>
      <c r="E312" s="92"/>
      <c r="F312" s="93"/>
      <c r="G312" s="94"/>
      <c r="H312" s="94"/>
      <c r="I312" s="95"/>
    </row>
    <row r="313" spans="2:9" x14ac:dyDescent="0.2">
      <c r="B313" s="89"/>
      <c r="C313" s="90"/>
      <c r="D313" s="91"/>
      <c r="E313" s="92"/>
      <c r="F313" s="93"/>
      <c r="G313" s="94"/>
      <c r="H313" s="94"/>
      <c r="I313" s="95"/>
    </row>
    <row r="314" spans="2:9" x14ac:dyDescent="0.2">
      <c r="B314" s="89"/>
      <c r="C314" s="90"/>
      <c r="D314" s="91"/>
      <c r="E314" s="92"/>
      <c r="F314" s="93"/>
      <c r="G314" s="94"/>
      <c r="H314" s="94"/>
      <c r="I314" s="95"/>
    </row>
    <row r="315" spans="2:9" x14ac:dyDescent="0.2">
      <c r="B315" s="89"/>
      <c r="C315" s="90"/>
      <c r="D315" s="91"/>
      <c r="E315" s="92"/>
      <c r="F315" s="93"/>
      <c r="G315" s="94"/>
      <c r="H315" s="94"/>
      <c r="I315" s="95"/>
    </row>
    <row r="316" spans="2:9" x14ac:dyDescent="0.2">
      <c r="B316" s="89"/>
      <c r="C316" s="90"/>
      <c r="D316" s="91"/>
      <c r="E316" s="92"/>
      <c r="F316" s="93"/>
      <c r="G316" s="94"/>
      <c r="H316" s="94"/>
      <c r="I316" s="95"/>
    </row>
    <row r="317" spans="2:9" x14ac:dyDescent="0.2">
      <c r="B317" s="89"/>
      <c r="C317" s="90"/>
      <c r="D317" s="91"/>
      <c r="E317" s="92"/>
      <c r="F317" s="93"/>
      <c r="G317" s="94"/>
      <c r="H317" s="94"/>
      <c r="I317" s="95"/>
    </row>
    <row r="318" spans="2:9" x14ac:dyDescent="0.2">
      <c r="B318" s="89"/>
      <c r="C318" s="90"/>
      <c r="D318" s="91"/>
      <c r="E318" s="92"/>
      <c r="F318" s="93"/>
      <c r="G318" s="94"/>
      <c r="H318" s="94"/>
      <c r="I318" s="95"/>
    </row>
    <row r="319" spans="2:9" x14ac:dyDescent="0.2">
      <c r="B319" s="89"/>
      <c r="C319" s="90"/>
      <c r="D319" s="91"/>
      <c r="E319" s="92"/>
      <c r="F319" s="93"/>
      <c r="G319" s="94"/>
      <c r="H319" s="94"/>
      <c r="I319" s="95"/>
    </row>
    <row r="320" spans="2:9" x14ac:dyDescent="0.2">
      <c r="B320" s="89"/>
      <c r="C320" s="90"/>
      <c r="D320" s="91"/>
      <c r="E320" s="92"/>
      <c r="F320" s="93"/>
      <c r="G320" s="94"/>
      <c r="H320" s="94"/>
      <c r="I320" s="95"/>
    </row>
    <row r="321" spans="2:9" x14ac:dyDescent="0.2">
      <c r="B321" s="89"/>
      <c r="C321" s="90"/>
      <c r="D321" s="91"/>
      <c r="E321" s="92"/>
      <c r="F321" s="93"/>
      <c r="G321" s="94"/>
      <c r="H321" s="94"/>
      <c r="I321" s="95"/>
    </row>
    <row r="322" spans="2:9" x14ac:dyDescent="0.2">
      <c r="B322" s="89"/>
      <c r="C322" s="90"/>
      <c r="D322" s="91"/>
      <c r="E322" s="92"/>
      <c r="F322" s="93"/>
      <c r="G322" s="94"/>
      <c r="H322" s="94"/>
      <c r="I322" s="95"/>
    </row>
    <row r="323" spans="2:9" x14ac:dyDescent="0.2">
      <c r="B323" s="89"/>
      <c r="C323" s="90"/>
      <c r="D323" s="91"/>
      <c r="E323" s="92"/>
      <c r="F323" s="93"/>
      <c r="G323" s="94"/>
      <c r="H323" s="94"/>
      <c r="I323" s="95"/>
    </row>
    <row r="324" spans="2:9" x14ac:dyDescent="0.2">
      <c r="B324" s="89"/>
      <c r="C324" s="90"/>
      <c r="D324" s="91"/>
      <c r="E324" s="92"/>
      <c r="F324" s="93"/>
      <c r="G324" s="94"/>
      <c r="H324" s="94"/>
      <c r="I324" s="95"/>
    </row>
    <row r="325" spans="2:9" x14ac:dyDescent="0.2">
      <c r="B325" s="89"/>
      <c r="C325" s="90"/>
      <c r="D325" s="91"/>
      <c r="E325" s="92"/>
      <c r="F325" s="93"/>
      <c r="G325" s="94"/>
      <c r="H325" s="94"/>
      <c r="I325" s="95"/>
    </row>
    <row r="326" spans="2:9" x14ac:dyDescent="0.2">
      <c r="B326" s="89"/>
      <c r="C326" s="90"/>
      <c r="D326" s="91"/>
      <c r="E326" s="92"/>
      <c r="F326" s="93"/>
      <c r="G326" s="94"/>
      <c r="H326" s="94"/>
      <c r="I326" s="95"/>
    </row>
    <row r="327" spans="2:9" x14ac:dyDescent="0.2">
      <c r="B327" s="89"/>
      <c r="C327" s="90"/>
      <c r="D327" s="91"/>
      <c r="E327" s="92"/>
      <c r="F327" s="93"/>
      <c r="G327" s="94"/>
      <c r="H327" s="94"/>
      <c r="I327" s="95"/>
    </row>
    <row r="328" spans="2:9" x14ac:dyDescent="0.2">
      <c r="B328" s="89"/>
      <c r="C328" s="90"/>
      <c r="D328" s="91"/>
      <c r="E328" s="92"/>
      <c r="F328" s="93"/>
      <c r="G328" s="94"/>
      <c r="H328" s="94"/>
      <c r="I328" s="95"/>
    </row>
    <row r="329" spans="2:9" x14ac:dyDescent="0.2">
      <c r="B329" s="89"/>
      <c r="C329" s="90"/>
      <c r="D329" s="91"/>
      <c r="E329" s="92"/>
      <c r="F329" s="93"/>
      <c r="G329" s="94"/>
      <c r="H329" s="94"/>
      <c r="I329" s="95"/>
    </row>
    <row r="330" spans="2:9" x14ac:dyDescent="0.2">
      <c r="B330" s="89"/>
      <c r="C330" s="90"/>
      <c r="D330" s="91"/>
      <c r="E330" s="92"/>
      <c r="F330" s="93"/>
      <c r="G330" s="94"/>
      <c r="H330" s="94"/>
      <c r="I330" s="95"/>
    </row>
    <row r="331" spans="2:9" x14ac:dyDescent="0.2">
      <c r="B331" s="89"/>
      <c r="C331" s="89"/>
      <c r="D331" s="91"/>
      <c r="E331" s="92"/>
      <c r="F331" s="92"/>
      <c r="G331" s="96"/>
      <c r="H331" s="96"/>
      <c r="I331" s="97"/>
    </row>
    <row r="332" spans="2:9" x14ac:dyDescent="0.2">
      <c r="B332" s="89"/>
      <c r="C332" s="89"/>
      <c r="D332" s="91"/>
      <c r="E332" s="92"/>
      <c r="F332" s="92"/>
      <c r="G332" s="96"/>
      <c r="H332" s="96"/>
      <c r="I332" s="97"/>
    </row>
    <row r="333" spans="2:9" x14ac:dyDescent="0.2">
      <c r="B333" s="89"/>
      <c r="C333" s="89"/>
      <c r="D333" s="91"/>
      <c r="E333" s="92"/>
      <c r="F333" s="92"/>
      <c r="G333" s="96"/>
      <c r="H333" s="96"/>
      <c r="I333" s="97"/>
    </row>
    <row r="334" spans="2:9" x14ac:dyDescent="0.2">
      <c r="B334" s="89"/>
      <c r="C334" s="89"/>
      <c r="D334" s="91"/>
      <c r="E334" s="92"/>
      <c r="F334" s="92"/>
      <c r="G334" s="96"/>
      <c r="H334" s="96"/>
      <c r="I334" s="97"/>
    </row>
    <row r="335" spans="2:9" x14ac:dyDescent="0.2">
      <c r="B335" s="89"/>
      <c r="C335" s="89"/>
      <c r="D335" s="91"/>
      <c r="E335" s="92"/>
      <c r="F335" s="92"/>
      <c r="G335" s="96"/>
      <c r="H335" s="96"/>
      <c r="I335" s="97"/>
    </row>
    <row r="336" spans="2:9" x14ac:dyDescent="0.2">
      <c r="B336" s="89"/>
      <c r="C336" s="89"/>
      <c r="D336" s="91"/>
      <c r="E336" s="92"/>
      <c r="F336" s="92"/>
      <c r="G336" s="96"/>
      <c r="H336" s="96"/>
      <c r="I336" s="97"/>
    </row>
    <row r="337" spans="2:9" x14ac:dyDescent="0.2">
      <c r="B337" s="89"/>
      <c r="C337" s="89"/>
      <c r="D337" s="91"/>
      <c r="E337" s="92"/>
      <c r="F337" s="92"/>
      <c r="G337" s="96"/>
      <c r="H337" s="96"/>
      <c r="I337" s="97"/>
    </row>
    <row r="338" spans="2:9" x14ac:dyDescent="0.2">
      <c r="B338" s="89"/>
      <c r="C338" s="89"/>
      <c r="D338" s="91"/>
      <c r="E338" s="92"/>
      <c r="F338" s="92"/>
      <c r="G338" s="96"/>
      <c r="H338" s="96"/>
      <c r="I338" s="97"/>
    </row>
    <row r="339" spans="2:9" x14ac:dyDescent="0.2">
      <c r="B339" s="89"/>
      <c r="C339" s="89"/>
      <c r="D339" s="91"/>
      <c r="E339" s="92"/>
      <c r="F339" s="92"/>
      <c r="G339" s="96"/>
      <c r="H339" s="96"/>
      <c r="I339" s="97"/>
    </row>
    <row r="340" spans="2:9" x14ac:dyDescent="0.2">
      <c r="B340" s="89"/>
      <c r="C340" s="89"/>
      <c r="D340" s="91"/>
      <c r="E340" s="92"/>
      <c r="F340" s="92"/>
      <c r="G340" s="96"/>
      <c r="H340" s="96"/>
      <c r="I340" s="97"/>
    </row>
    <row r="341" spans="2:9" x14ac:dyDescent="0.2">
      <c r="B341" s="89"/>
      <c r="C341" s="89"/>
      <c r="D341" s="91"/>
      <c r="E341" s="92"/>
      <c r="F341" s="92"/>
      <c r="G341" s="96"/>
      <c r="H341" s="96"/>
      <c r="I341" s="97"/>
    </row>
    <row r="342" spans="2:9" x14ac:dyDescent="0.2">
      <c r="B342" s="89"/>
      <c r="C342" s="89"/>
      <c r="D342" s="91"/>
      <c r="E342" s="92"/>
      <c r="F342" s="92"/>
      <c r="G342" s="96"/>
      <c r="H342" s="96"/>
      <c r="I342" s="97"/>
    </row>
    <row r="343" spans="2:9" x14ac:dyDescent="0.2">
      <c r="B343" s="89"/>
      <c r="C343" s="89"/>
      <c r="D343" s="91"/>
      <c r="E343" s="92"/>
      <c r="F343" s="92"/>
      <c r="G343" s="96"/>
      <c r="H343" s="96"/>
      <c r="I343" s="97"/>
    </row>
    <row r="344" spans="2:9" x14ac:dyDescent="0.2">
      <c r="B344" s="89"/>
      <c r="C344" s="89"/>
      <c r="D344" s="91"/>
      <c r="E344" s="92"/>
      <c r="F344" s="92"/>
      <c r="G344" s="96"/>
      <c r="H344" s="96"/>
      <c r="I344" s="97"/>
    </row>
    <row r="345" spans="2:9" x14ac:dyDescent="0.2">
      <c r="B345" s="89"/>
      <c r="C345" s="89"/>
      <c r="D345" s="91"/>
      <c r="E345" s="92"/>
      <c r="F345" s="92"/>
      <c r="G345" s="96"/>
      <c r="H345" s="96"/>
      <c r="I345" s="97"/>
    </row>
    <row r="346" spans="2:9" x14ac:dyDescent="0.2">
      <c r="B346" s="89"/>
      <c r="C346" s="89"/>
      <c r="D346" s="91"/>
      <c r="E346" s="92"/>
      <c r="F346" s="92"/>
      <c r="G346" s="96"/>
      <c r="H346" s="96"/>
      <c r="I346" s="97"/>
    </row>
    <row r="347" spans="2:9" x14ac:dyDescent="0.2">
      <c r="B347" s="89"/>
      <c r="C347" s="89"/>
      <c r="D347" s="91"/>
      <c r="E347" s="92"/>
      <c r="F347" s="92"/>
      <c r="G347" s="96"/>
      <c r="H347" s="96"/>
      <c r="I347" s="97"/>
    </row>
    <row r="348" spans="2:9" x14ac:dyDescent="0.2">
      <c r="B348" s="89"/>
      <c r="C348" s="89"/>
      <c r="D348" s="91"/>
      <c r="E348" s="92"/>
      <c r="F348" s="92"/>
      <c r="G348" s="96"/>
      <c r="H348" s="96"/>
      <c r="I348" s="97"/>
    </row>
    <row r="349" spans="2:9" x14ac:dyDescent="0.2">
      <c r="B349" s="89"/>
      <c r="C349" s="89"/>
      <c r="D349" s="91"/>
      <c r="E349" s="92"/>
      <c r="F349" s="92"/>
      <c r="G349" s="96"/>
      <c r="H349" s="96"/>
      <c r="I349" s="97"/>
    </row>
    <row r="350" spans="2:9" x14ac:dyDescent="0.2">
      <c r="B350" s="89"/>
      <c r="C350" s="89"/>
      <c r="D350" s="91"/>
      <c r="E350" s="92"/>
      <c r="F350" s="92"/>
      <c r="G350" s="96"/>
      <c r="H350" s="96"/>
      <c r="I350" s="97"/>
    </row>
    <row r="351" spans="2:9" x14ac:dyDescent="0.2">
      <c r="B351" s="89"/>
      <c r="C351" s="89"/>
      <c r="D351" s="91"/>
      <c r="E351" s="92"/>
      <c r="F351" s="92"/>
      <c r="G351" s="96"/>
      <c r="H351" s="96"/>
      <c r="I351" s="97"/>
    </row>
    <row r="352" spans="2:9" x14ac:dyDescent="0.2">
      <c r="B352" s="89"/>
      <c r="C352" s="89"/>
      <c r="D352" s="91"/>
      <c r="E352" s="92"/>
      <c r="F352" s="92"/>
      <c r="G352" s="96"/>
      <c r="H352" s="96"/>
      <c r="I352" s="97"/>
    </row>
    <row r="353" spans="2:9" x14ac:dyDescent="0.2">
      <c r="B353" s="89"/>
      <c r="C353" s="89"/>
      <c r="D353" s="91"/>
      <c r="E353" s="92"/>
      <c r="F353" s="92"/>
      <c r="G353" s="96"/>
      <c r="H353" s="96"/>
      <c r="I353" s="97"/>
    </row>
    <row r="354" spans="2:9" x14ac:dyDescent="0.2">
      <c r="B354" s="89"/>
      <c r="C354" s="89"/>
      <c r="D354" s="91"/>
      <c r="E354" s="92"/>
      <c r="F354" s="92"/>
      <c r="G354" s="96"/>
      <c r="H354" s="96"/>
      <c r="I354" s="97"/>
    </row>
    <row r="355" spans="2:9" x14ac:dyDescent="0.2">
      <c r="B355" s="89"/>
      <c r="C355" s="89"/>
      <c r="D355" s="91"/>
      <c r="E355" s="92"/>
      <c r="F355" s="92"/>
      <c r="G355" s="96"/>
      <c r="H355" s="96"/>
      <c r="I355" s="97"/>
    </row>
    <row r="356" spans="2:9" x14ac:dyDescent="0.2">
      <c r="B356" s="89"/>
      <c r="C356" s="89"/>
      <c r="D356" s="91"/>
      <c r="E356" s="92"/>
      <c r="F356" s="92"/>
      <c r="G356" s="96"/>
      <c r="H356" s="96"/>
      <c r="I356" s="97"/>
    </row>
    <row r="357" spans="2:9" x14ac:dyDescent="0.2">
      <c r="B357" s="89"/>
      <c r="C357" s="89"/>
      <c r="D357" s="91"/>
      <c r="E357" s="92"/>
      <c r="F357" s="92"/>
      <c r="G357" s="96"/>
      <c r="H357" s="96"/>
      <c r="I357" s="97"/>
    </row>
    <row r="358" spans="2:9" x14ac:dyDescent="0.2">
      <c r="B358" s="89"/>
      <c r="C358" s="89"/>
      <c r="D358" s="91"/>
      <c r="E358" s="92"/>
      <c r="F358" s="92"/>
      <c r="G358" s="96"/>
      <c r="H358" s="96"/>
      <c r="I358" s="97"/>
    </row>
    <row r="359" spans="2:9" x14ac:dyDescent="0.2">
      <c r="B359" s="89"/>
      <c r="C359" s="89"/>
      <c r="D359" s="91"/>
      <c r="E359" s="92"/>
      <c r="F359" s="92"/>
      <c r="G359" s="96"/>
      <c r="H359" s="96"/>
      <c r="I359" s="97"/>
    </row>
    <row r="360" spans="2:9" x14ac:dyDescent="0.2">
      <c r="B360" s="89"/>
      <c r="C360" s="89"/>
      <c r="D360" s="91"/>
      <c r="E360" s="92"/>
      <c r="F360" s="92"/>
      <c r="G360" s="96"/>
      <c r="H360" s="96"/>
      <c r="I360" s="97"/>
    </row>
    <row r="361" spans="2:9" x14ac:dyDescent="0.2">
      <c r="B361" s="89"/>
      <c r="C361" s="89"/>
      <c r="D361" s="91"/>
      <c r="E361" s="92"/>
      <c r="F361" s="92"/>
      <c r="G361" s="96"/>
      <c r="H361" s="96"/>
      <c r="I361" s="97"/>
    </row>
    <row r="362" spans="2:9" x14ac:dyDescent="0.2">
      <c r="B362" s="89"/>
      <c r="C362" s="89"/>
      <c r="D362" s="91"/>
      <c r="E362" s="92"/>
      <c r="F362" s="92"/>
      <c r="G362" s="96"/>
      <c r="H362" s="96"/>
      <c r="I362" s="97"/>
    </row>
    <row r="363" spans="2:9" x14ac:dyDescent="0.2">
      <c r="B363" s="89"/>
      <c r="C363" s="89"/>
      <c r="D363" s="91"/>
      <c r="E363" s="92"/>
      <c r="F363" s="92"/>
      <c r="G363" s="96"/>
      <c r="H363" s="96"/>
      <c r="I363" s="97"/>
    </row>
    <row r="364" spans="2:9" x14ac:dyDescent="0.2">
      <c r="B364" s="89"/>
      <c r="C364" s="89"/>
      <c r="D364" s="91"/>
      <c r="E364" s="92"/>
      <c r="F364" s="92"/>
      <c r="G364" s="96"/>
      <c r="H364" s="96"/>
      <c r="I364" s="97"/>
    </row>
    <row r="365" spans="2:9" x14ac:dyDescent="0.2">
      <c r="B365" s="89"/>
      <c r="C365" s="89"/>
      <c r="D365" s="91"/>
      <c r="E365" s="92"/>
      <c r="F365" s="92"/>
      <c r="G365" s="96"/>
      <c r="H365" s="96"/>
      <c r="I365" s="97"/>
    </row>
    <row r="366" spans="2:9" x14ac:dyDescent="0.2">
      <c r="B366" s="89"/>
      <c r="C366" s="89"/>
      <c r="D366" s="91"/>
      <c r="E366" s="92"/>
      <c r="F366" s="92"/>
      <c r="G366" s="96"/>
      <c r="H366" s="96"/>
      <c r="I366" s="97"/>
    </row>
  </sheetData>
  <autoFilter ref="B2:J162" xr:uid="{00000000-0009-0000-0000-000000000000}"/>
  <mergeCells count="8">
    <mergeCell ref="B1:I1"/>
    <mergeCell ref="B111:H111"/>
    <mergeCell ref="B161:H161"/>
    <mergeCell ref="B162:H162"/>
    <mergeCell ref="B164:I172"/>
    <mergeCell ref="B41:H41"/>
    <mergeCell ref="B132:H132"/>
    <mergeCell ref="B76:H76"/>
  </mergeCells>
  <pageMargins left="0.7" right="0.7" top="0.75" bottom="0.75" header="0.3" footer="0.3"/>
  <pageSetup orientation="portrait" verticalDpi="0" r:id="rId1"/>
  <ignoredErrors>
    <ignoredError sqref="I1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67"/>
  <sheetViews>
    <sheetView tabSelected="1" zoomScale="81" zoomScaleNormal="81" workbookViewId="0">
      <pane ySplit="2" topLeftCell="A487" activePane="bottomLeft" state="frozen"/>
      <selection pane="bottomLeft" activeCell="I501" sqref="I501"/>
    </sheetView>
  </sheetViews>
  <sheetFormatPr baseColWidth="10" defaultColWidth="0" defaultRowHeight="15" customHeight="1" x14ac:dyDescent="0.2"/>
  <cols>
    <col min="1" max="1" width="12.625" style="87" customWidth="1"/>
    <col min="2" max="2" width="25.125" style="116" bestFit="1" customWidth="1"/>
    <col min="3" max="3" width="50.25" style="116" bestFit="1" customWidth="1"/>
    <col min="4" max="4" width="80" style="87" bestFit="1" customWidth="1"/>
    <col min="5" max="5" width="10.5" style="116" customWidth="1"/>
    <col min="6" max="6" width="17.875" style="118" bestFit="1" customWidth="1"/>
    <col min="7" max="7" width="18.75" style="117" customWidth="1"/>
    <col min="8" max="8" width="14.625" style="118" bestFit="1" customWidth="1"/>
    <col min="9" max="9" width="27.5" style="118" customWidth="1"/>
    <col min="10" max="10" width="13.625" style="116" bestFit="1" customWidth="1"/>
    <col min="11" max="16384" width="12.625" hidden="1"/>
  </cols>
  <sheetData>
    <row r="1" spans="2:9" ht="120" customHeight="1" x14ac:dyDescent="0.2">
      <c r="B1" s="205" t="s">
        <v>289</v>
      </c>
      <c r="C1" s="205"/>
      <c r="D1" s="205"/>
      <c r="E1" s="205"/>
      <c r="F1" s="205"/>
      <c r="G1" s="205"/>
      <c r="H1" s="205"/>
      <c r="I1" s="205"/>
    </row>
    <row r="2" spans="2:9" ht="33.75" customHeight="1" x14ac:dyDescent="0.2">
      <c r="B2" s="64" t="s">
        <v>4</v>
      </c>
      <c r="C2" s="64" t="s">
        <v>5</v>
      </c>
      <c r="D2" s="64" t="s">
        <v>6</v>
      </c>
      <c r="E2" s="65" t="s">
        <v>0</v>
      </c>
      <c r="F2" s="145" t="s">
        <v>7</v>
      </c>
      <c r="G2" s="66" t="s">
        <v>8</v>
      </c>
      <c r="H2" s="67" t="s">
        <v>9</v>
      </c>
      <c r="I2" s="7" t="s">
        <v>10</v>
      </c>
    </row>
    <row r="3" spans="2:9" ht="17.25" customHeight="1" x14ac:dyDescent="0.2">
      <c r="B3" s="9" t="s">
        <v>2</v>
      </c>
      <c r="C3" s="10" t="s">
        <v>23</v>
      </c>
      <c r="D3" s="26" t="s">
        <v>24</v>
      </c>
      <c r="E3" s="12" t="s">
        <v>17</v>
      </c>
      <c r="F3" s="146">
        <v>100</v>
      </c>
      <c r="G3" s="68">
        <v>13.857100000000001</v>
      </c>
      <c r="H3" s="69">
        <f>F3*G3</f>
        <v>1385.71</v>
      </c>
      <c r="I3" s="70">
        <f>H3</f>
        <v>1385.71</v>
      </c>
    </row>
    <row r="4" spans="2:9" ht="17.25" customHeight="1" x14ac:dyDescent="0.2">
      <c r="B4" s="9" t="s">
        <v>2</v>
      </c>
      <c r="C4" s="10" t="s">
        <v>23</v>
      </c>
      <c r="D4" s="26" t="s">
        <v>25</v>
      </c>
      <c r="E4" s="12" t="s">
        <v>17</v>
      </c>
      <c r="F4" s="146">
        <v>2</v>
      </c>
      <c r="G4" s="68">
        <v>371.43</v>
      </c>
      <c r="H4" s="69">
        <f>F4*G4</f>
        <v>742.86</v>
      </c>
      <c r="I4" s="70">
        <f>H4</f>
        <v>742.86</v>
      </c>
    </row>
    <row r="5" spans="2:9" ht="17.25" customHeight="1" x14ac:dyDescent="0.2">
      <c r="B5" s="9" t="s">
        <v>2</v>
      </c>
      <c r="C5" s="10"/>
      <c r="D5" s="26" t="s">
        <v>39</v>
      </c>
      <c r="E5" s="12" t="s">
        <v>34</v>
      </c>
      <c r="F5" s="146">
        <v>30</v>
      </c>
      <c r="G5" s="68">
        <v>228.57</v>
      </c>
      <c r="H5" s="69">
        <f>F5*G5</f>
        <v>6857.0999999999995</v>
      </c>
      <c r="I5" s="70">
        <f>H5</f>
        <v>6857.0999999999995</v>
      </c>
    </row>
    <row r="6" spans="2:9" ht="29.25" customHeight="1" x14ac:dyDescent="0.2">
      <c r="B6" s="209" t="s">
        <v>3</v>
      </c>
      <c r="C6" s="209"/>
      <c r="D6" s="209"/>
      <c r="E6" s="209"/>
      <c r="F6" s="209"/>
      <c r="G6" s="209"/>
      <c r="H6" s="209"/>
      <c r="I6" s="123">
        <f>SUM(I3:I5)</f>
        <v>8985.67</v>
      </c>
    </row>
    <row r="7" spans="2:9" ht="17.25" customHeight="1" x14ac:dyDescent="0.2">
      <c r="B7" s="71" t="s">
        <v>12</v>
      </c>
      <c r="C7" s="39" t="s">
        <v>26</v>
      </c>
      <c r="D7" s="124" t="s">
        <v>35</v>
      </c>
      <c r="E7" s="32" t="s">
        <v>17</v>
      </c>
      <c r="F7" s="147">
        <v>15</v>
      </c>
      <c r="G7" s="72">
        <v>65</v>
      </c>
      <c r="H7" s="73">
        <f>F7*G7</f>
        <v>975</v>
      </c>
      <c r="I7" s="74">
        <f>H7</f>
        <v>975</v>
      </c>
    </row>
    <row r="8" spans="2:9" ht="17.25" customHeight="1" x14ac:dyDescent="0.2">
      <c r="B8" s="71" t="s">
        <v>12</v>
      </c>
      <c r="C8" s="39" t="s">
        <v>26</v>
      </c>
      <c r="D8" s="124" t="s">
        <v>36</v>
      </c>
      <c r="E8" s="32" t="s">
        <v>17</v>
      </c>
      <c r="F8" s="147">
        <v>40</v>
      </c>
      <c r="G8" s="72">
        <v>96.67</v>
      </c>
      <c r="H8" s="73">
        <f t="shared" ref="H8:H12" si="0">F8*G8</f>
        <v>3866.8</v>
      </c>
      <c r="I8" s="74">
        <f>H8</f>
        <v>3866.8</v>
      </c>
    </row>
    <row r="9" spans="2:9" ht="17.25" customHeight="1" x14ac:dyDescent="0.2">
      <c r="B9" s="71" t="s">
        <v>12</v>
      </c>
      <c r="C9" s="39" t="s">
        <v>27</v>
      </c>
      <c r="D9" s="124" t="s">
        <v>37</v>
      </c>
      <c r="E9" s="32" t="s">
        <v>17</v>
      </c>
      <c r="F9" s="148">
        <v>215</v>
      </c>
      <c r="G9" s="72">
        <v>43.58126</v>
      </c>
      <c r="H9" s="73">
        <f t="shared" si="0"/>
        <v>9369.9709000000003</v>
      </c>
      <c r="I9" s="74">
        <f>H9</f>
        <v>9369.9709000000003</v>
      </c>
    </row>
    <row r="10" spans="2:9" ht="17.25" customHeight="1" x14ac:dyDescent="0.2">
      <c r="B10" s="71" t="s">
        <v>12</v>
      </c>
      <c r="C10" s="124" t="s">
        <v>193</v>
      </c>
      <c r="D10" s="124" t="s">
        <v>38</v>
      </c>
      <c r="E10" s="32" t="s">
        <v>17</v>
      </c>
      <c r="F10" s="147">
        <v>200</v>
      </c>
      <c r="G10" s="72">
        <v>42.89</v>
      </c>
      <c r="H10" s="73">
        <f t="shared" si="0"/>
        <v>8578</v>
      </c>
      <c r="I10" s="74">
        <f>H10*1.16</f>
        <v>9950.48</v>
      </c>
    </row>
    <row r="11" spans="2:9" ht="17.25" customHeight="1" x14ac:dyDescent="0.2">
      <c r="B11" s="71" t="s">
        <v>12</v>
      </c>
      <c r="C11" s="124" t="s">
        <v>29</v>
      </c>
      <c r="D11" s="124" t="s">
        <v>40</v>
      </c>
      <c r="E11" s="32" t="s">
        <v>17</v>
      </c>
      <c r="F11" s="148">
        <v>200</v>
      </c>
      <c r="G11" s="72">
        <v>14.5</v>
      </c>
      <c r="H11" s="73">
        <f t="shared" si="0"/>
        <v>2900</v>
      </c>
      <c r="I11" s="74">
        <f>H11*1.16</f>
        <v>3363.9999999999995</v>
      </c>
    </row>
    <row r="12" spans="2:9" ht="17.25" customHeight="1" x14ac:dyDescent="0.2">
      <c r="B12" s="71" t="s">
        <v>12</v>
      </c>
      <c r="C12" s="39"/>
      <c r="D12" s="124" t="s">
        <v>39</v>
      </c>
      <c r="E12" s="32" t="s">
        <v>34</v>
      </c>
      <c r="F12" s="147">
        <v>30</v>
      </c>
      <c r="G12" s="125">
        <v>325.94</v>
      </c>
      <c r="H12" s="73">
        <f t="shared" si="0"/>
        <v>9778.2000000000007</v>
      </c>
      <c r="I12" s="74">
        <f>H12*1.16</f>
        <v>11342.712</v>
      </c>
    </row>
    <row r="13" spans="2:9" ht="29.25" customHeight="1" x14ac:dyDescent="0.2">
      <c r="B13" s="210" t="s">
        <v>11</v>
      </c>
      <c r="C13" s="210"/>
      <c r="D13" s="210"/>
      <c r="E13" s="210"/>
      <c r="F13" s="210"/>
      <c r="G13" s="210"/>
      <c r="H13" s="210"/>
      <c r="I13" s="126">
        <f>SUM(I7:I12)</f>
        <v>38868.962899999999</v>
      </c>
    </row>
    <row r="14" spans="2:9" ht="17.25" customHeight="1" x14ac:dyDescent="0.2">
      <c r="B14" s="75" t="s">
        <v>28</v>
      </c>
      <c r="C14" s="76" t="s">
        <v>29</v>
      </c>
      <c r="D14" s="127" t="s">
        <v>41</v>
      </c>
      <c r="E14" s="77" t="s">
        <v>17</v>
      </c>
      <c r="F14" s="149">
        <v>150</v>
      </c>
      <c r="G14" s="78">
        <v>0</v>
      </c>
      <c r="H14" s="79">
        <f t="shared" ref="H14:H70" si="1">F14*G14</f>
        <v>0</v>
      </c>
      <c r="I14" s="80">
        <f>H14</f>
        <v>0</v>
      </c>
    </row>
    <row r="15" spans="2:9" ht="17.25" customHeight="1" x14ac:dyDescent="0.2">
      <c r="B15" s="75" t="s">
        <v>28</v>
      </c>
      <c r="C15" s="76" t="s">
        <v>26</v>
      </c>
      <c r="D15" s="127" t="s">
        <v>149</v>
      </c>
      <c r="E15" s="77" t="s">
        <v>17</v>
      </c>
      <c r="F15" s="149">
        <v>232</v>
      </c>
      <c r="G15" s="78">
        <v>8.61</v>
      </c>
      <c r="H15" s="79">
        <f t="shared" si="1"/>
        <v>1997.52</v>
      </c>
      <c r="I15" s="80">
        <f>H15</f>
        <v>1997.52</v>
      </c>
    </row>
    <row r="16" spans="2:9" ht="17.25" customHeight="1" x14ac:dyDescent="0.2">
      <c r="B16" s="75" t="s">
        <v>28</v>
      </c>
      <c r="C16" s="76" t="s">
        <v>13</v>
      </c>
      <c r="D16" s="127" t="s">
        <v>194</v>
      </c>
      <c r="E16" s="77" t="s">
        <v>17</v>
      </c>
      <c r="F16" s="150">
        <v>60</v>
      </c>
      <c r="G16" s="78">
        <v>129.5</v>
      </c>
      <c r="H16" s="79">
        <f t="shared" si="1"/>
        <v>7770</v>
      </c>
      <c r="I16" s="80">
        <f t="shared" ref="I16:I79" si="2">H16</f>
        <v>7770</v>
      </c>
    </row>
    <row r="17" spans="2:9" ht="17.25" customHeight="1" x14ac:dyDescent="0.2">
      <c r="B17" s="75" t="s">
        <v>28</v>
      </c>
      <c r="C17" s="76" t="s">
        <v>13</v>
      </c>
      <c r="D17" s="127" t="s">
        <v>195</v>
      </c>
      <c r="E17" s="77" t="s">
        <v>17</v>
      </c>
      <c r="F17" s="150">
        <v>160</v>
      </c>
      <c r="G17" s="78">
        <v>8.0500000000000007</v>
      </c>
      <c r="H17" s="79">
        <f t="shared" si="1"/>
        <v>1288</v>
      </c>
      <c r="I17" s="80">
        <f t="shared" si="2"/>
        <v>1288</v>
      </c>
    </row>
    <row r="18" spans="2:9" ht="17.25" customHeight="1" x14ac:dyDescent="0.2">
      <c r="B18" s="75" t="s">
        <v>28</v>
      </c>
      <c r="C18" s="76" t="s">
        <v>13</v>
      </c>
      <c r="D18" s="127" t="s">
        <v>182</v>
      </c>
      <c r="E18" s="77" t="s">
        <v>17</v>
      </c>
      <c r="F18" s="150">
        <v>400</v>
      </c>
      <c r="G18" s="128">
        <v>6.38</v>
      </c>
      <c r="H18" s="79">
        <f t="shared" si="1"/>
        <v>2552</v>
      </c>
      <c r="I18" s="80">
        <f t="shared" si="2"/>
        <v>2552</v>
      </c>
    </row>
    <row r="19" spans="2:9" ht="17.25" customHeight="1" x14ac:dyDescent="0.2">
      <c r="B19" s="75" t="s">
        <v>28</v>
      </c>
      <c r="C19" s="76" t="s">
        <v>13</v>
      </c>
      <c r="D19" s="127" t="s">
        <v>196</v>
      </c>
      <c r="E19" s="77" t="s">
        <v>17</v>
      </c>
      <c r="F19" s="150">
        <v>120</v>
      </c>
      <c r="G19" s="128">
        <v>40.619999999999997</v>
      </c>
      <c r="H19" s="79">
        <f t="shared" si="1"/>
        <v>4874.3999999999996</v>
      </c>
      <c r="I19" s="80">
        <f t="shared" si="2"/>
        <v>4874.3999999999996</v>
      </c>
    </row>
    <row r="20" spans="2:9" ht="17.25" customHeight="1" x14ac:dyDescent="0.2">
      <c r="B20" s="75" t="s">
        <v>28</v>
      </c>
      <c r="C20" s="76" t="s">
        <v>13</v>
      </c>
      <c r="D20" s="127" t="s">
        <v>79</v>
      </c>
      <c r="E20" s="77" t="s">
        <v>17</v>
      </c>
      <c r="F20" s="150">
        <v>300</v>
      </c>
      <c r="G20" s="128">
        <v>23.11</v>
      </c>
      <c r="H20" s="79">
        <f t="shared" si="1"/>
        <v>6933</v>
      </c>
      <c r="I20" s="80">
        <f t="shared" si="2"/>
        <v>6933</v>
      </c>
    </row>
    <row r="21" spans="2:9" ht="17.25" customHeight="1" x14ac:dyDescent="0.2">
      <c r="B21" s="75" t="s">
        <v>28</v>
      </c>
      <c r="C21" s="76" t="s">
        <v>13</v>
      </c>
      <c r="D21" s="127" t="s">
        <v>37</v>
      </c>
      <c r="E21" s="77" t="s">
        <v>17</v>
      </c>
      <c r="F21" s="150">
        <v>300</v>
      </c>
      <c r="G21" s="128">
        <v>8.99</v>
      </c>
      <c r="H21" s="79">
        <f t="shared" si="1"/>
        <v>2697</v>
      </c>
      <c r="I21" s="80">
        <f t="shared" si="2"/>
        <v>2697</v>
      </c>
    </row>
    <row r="22" spans="2:9" ht="17.25" customHeight="1" x14ac:dyDescent="0.2">
      <c r="B22" s="75" t="s">
        <v>28</v>
      </c>
      <c r="C22" s="76" t="s">
        <v>13</v>
      </c>
      <c r="D22" s="127" t="s">
        <v>68</v>
      </c>
      <c r="E22" s="77" t="s">
        <v>17</v>
      </c>
      <c r="F22" s="150">
        <v>798</v>
      </c>
      <c r="G22" s="128">
        <v>4.99</v>
      </c>
      <c r="H22" s="79">
        <f t="shared" si="1"/>
        <v>3982.02</v>
      </c>
      <c r="I22" s="80">
        <f t="shared" si="2"/>
        <v>3982.02</v>
      </c>
    </row>
    <row r="23" spans="2:9" ht="17.25" customHeight="1" x14ac:dyDescent="0.2">
      <c r="B23" s="75" t="s">
        <v>28</v>
      </c>
      <c r="C23" s="76" t="s">
        <v>13</v>
      </c>
      <c r="D23" s="127" t="s">
        <v>197</v>
      </c>
      <c r="E23" s="77" t="s">
        <v>17</v>
      </c>
      <c r="F23" s="150">
        <v>800</v>
      </c>
      <c r="G23" s="128">
        <v>19.98</v>
      </c>
      <c r="H23" s="79">
        <f t="shared" si="1"/>
        <v>15984</v>
      </c>
      <c r="I23" s="80">
        <f t="shared" si="2"/>
        <v>15984</v>
      </c>
    </row>
    <row r="24" spans="2:9" ht="17.25" customHeight="1" x14ac:dyDescent="0.2">
      <c r="B24" s="75" t="s">
        <v>28</v>
      </c>
      <c r="C24" s="76" t="s">
        <v>13</v>
      </c>
      <c r="D24" s="127" t="s">
        <v>58</v>
      </c>
      <c r="E24" s="77" t="s">
        <v>17</v>
      </c>
      <c r="F24" s="150">
        <v>500</v>
      </c>
      <c r="G24" s="128">
        <v>17.41</v>
      </c>
      <c r="H24" s="79">
        <f t="shared" si="1"/>
        <v>8705</v>
      </c>
      <c r="I24" s="80">
        <f t="shared" si="2"/>
        <v>8705</v>
      </c>
    </row>
    <row r="25" spans="2:9" ht="17.25" customHeight="1" x14ac:dyDescent="0.2">
      <c r="B25" s="75" t="s">
        <v>28</v>
      </c>
      <c r="C25" s="76" t="s">
        <v>13</v>
      </c>
      <c r="D25" s="127" t="s">
        <v>198</v>
      </c>
      <c r="E25" s="77" t="s">
        <v>17</v>
      </c>
      <c r="F25" s="150">
        <v>240</v>
      </c>
      <c r="G25" s="128">
        <v>6.61</v>
      </c>
      <c r="H25" s="79">
        <f t="shared" si="1"/>
        <v>1586.4</v>
      </c>
      <c r="I25" s="80">
        <f t="shared" si="2"/>
        <v>1586.4</v>
      </c>
    </row>
    <row r="26" spans="2:9" ht="17.25" customHeight="1" x14ac:dyDescent="0.2">
      <c r="B26" s="75" t="s">
        <v>28</v>
      </c>
      <c r="C26" s="76" t="s">
        <v>13</v>
      </c>
      <c r="D26" s="127" t="s">
        <v>183</v>
      </c>
      <c r="E26" s="77" t="s">
        <v>17</v>
      </c>
      <c r="F26" s="150">
        <v>1800</v>
      </c>
      <c r="G26" s="128">
        <v>4.08</v>
      </c>
      <c r="H26" s="79">
        <f t="shared" si="1"/>
        <v>7344</v>
      </c>
      <c r="I26" s="80">
        <f t="shared" si="2"/>
        <v>7344</v>
      </c>
    </row>
    <row r="27" spans="2:9" ht="17.25" customHeight="1" x14ac:dyDescent="0.2">
      <c r="B27" s="75" t="s">
        <v>28</v>
      </c>
      <c r="C27" s="76" t="s">
        <v>13</v>
      </c>
      <c r="D27" s="127" t="s">
        <v>147</v>
      </c>
      <c r="E27" s="77" t="s">
        <v>17</v>
      </c>
      <c r="F27" s="150">
        <v>1500</v>
      </c>
      <c r="G27" s="128">
        <v>4.05</v>
      </c>
      <c r="H27" s="79">
        <f t="shared" si="1"/>
        <v>6075</v>
      </c>
      <c r="I27" s="80">
        <f t="shared" si="2"/>
        <v>6075</v>
      </c>
    </row>
    <row r="28" spans="2:9" ht="17.25" customHeight="1" x14ac:dyDescent="0.2">
      <c r="B28" s="75" t="s">
        <v>28</v>
      </c>
      <c r="C28" s="76" t="s">
        <v>13</v>
      </c>
      <c r="D28" s="127" t="s">
        <v>199</v>
      </c>
      <c r="E28" s="77" t="s">
        <v>17</v>
      </c>
      <c r="F28" s="150">
        <v>100</v>
      </c>
      <c r="G28" s="128">
        <v>23.41</v>
      </c>
      <c r="H28" s="79">
        <f t="shared" si="1"/>
        <v>2341</v>
      </c>
      <c r="I28" s="80">
        <f t="shared" si="2"/>
        <v>2341</v>
      </c>
    </row>
    <row r="29" spans="2:9" ht="17.25" customHeight="1" x14ac:dyDescent="0.2">
      <c r="B29" s="75" t="s">
        <v>28</v>
      </c>
      <c r="C29" s="76" t="s">
        <v>13</v>
      </c>
      <c r="D29" s="127" t="s">
        <v>200</v>
      </c>
      <c r="E29" s="77" t="s">
        <v>17</v>
      </c>
      <c r="F29" s="150">
        <v>60</v>
      </c>
      <c r="G29" s="128">
        <v>13.28</v>
      </c>
      <c r="H29" s="79">
        <f t="shared" si="1"/>
        <v>796.8</v>
      </c>
      <c r="I29" s="80">
        <f t="shared" si="2"/>
        <v>796.8</v>
      </c>
    </row>
    <row r="30" spans="2:9" ht="17.25" customHeight="1" x14ac:dyDescent="0.2">
      <c r="B30" s="75" t="s">
        <v>28</v>
      </c>
      <c r="C30" s="76" t="s">
        <v>13</v>
      </c>
      <c r="D30" s="127" t="s">
        <v>201</v>
      </c>
      <c r="E30" s="77" t="s">
        <v>17</v>
      </c>
      <c r="F30" s="150">
        <v>50</v>
      </c>
      <c r="G30" s="128">
        <v>116.33</v>
      </c>
      <c r="H30" s="79">
        <f t="shared" si="1"/>
        <v>5816.5</v>
      </c>
      <c r="I30" s="80">
        <f t="shared" si="2"/>
        <v>5816.5</v>
      </c>
    </row>
    <row r="31" spans="2:9" ht="17.25" customHeight="1" x14ac:dyDescent="0.2">
      <c r="B31" s="75" t="s">
        <v>28</v>
      </c>
      <c r="C31" s="76" t="s">
        <v>13</v>
      </c>
      <c r="D31" s="127" t="s">
        <v>202</v>
      </c>
      <c r="E31" s="77" t="s">
        <v>17</v>
      </c>
      <c r="F31" s="150">
        <v>60</v>
      </c>
      <c r="G31" s="128">
        <v>10.63</v>
      </c>
      <c r="H31" s="79">
        <f t="shared" si="1"/>
        <v>637.80000000000007</v>
      </c>
      <c r="I31" s="80">
        <f t="shared" si="2"/>
        <v>637.80000000000007</v>
      </c>
    </row>
    <row r="32" spans="2:9" ht="17.25" customHeight="1" x14ac:dyDescent="0.2">
      <c r="B32" s="75" t="s">
        <v>28</v>
      </c>
      <c r="C32" s="76" t="s">
        <v>13</v>
      </c>
      <c r="D32" s="127" t="s">
        <v>203</v>
      </c>
      <c r="E32" s="77" t="s">
        <v>17</v>
      </c>
      <c r="F32" s="150">
        <v>50</v>
      </c>
      <c r="G32" s="128">
        <v>122.4</v>
      </c>
      <c r="H32" s="79">
        <f t="shared" si="1"/>
        <v>6120</v>
      </c>
      <c r="I32" s="80">
        <f t="shared" si="2"/>
        <v>6120</v>
      </c>
    </row>
    <row r="33" spans="2:9" ht="17.25" customHeight="1" x14ac:dyDescent="0.2">
      <c r="B33" s="75" t="s">
        <v>28</v>
      </c>
      <c r="C33" s="76" t="s">
        <v>13</v>
      </c>
      <c r="D33" s="127" t="s">
        <v>204</v>
      </c>
      <c r="E33" s="77" t="s">
        <v>17</v>
      </c>
      <c r="F33" s="150">
        <v>300</v>
      </c>
      <c r="G33" s="128">
        <v>5.61</v>
      </c>
      <c r="H33" s="79">
        <f t="shared" si="1"/>
        <v>1683</v>
      </c>
      <c r="I33" s="80">
        <f t="shared" si="2"/>
        <v>1683</v>
      </c>
    </row>
    <row r="34" spans="2:9" ht="17.25" customHeight="1" x14ac:dyDescent="0.2">
      <c r="B34" s="75" t="s">
        <v>28</v>
      </c>
      <c r="C34" s="76" t="s">
        <v>13</v>
      </c>
      <c r="D34" s="127" t="s">
        <v>205</v>
      </c>
      <c r="E34" s="77" t="s">
        <v>17</v>
      </c>
      <c r="F34" s="150">
        <v>300</v>
      </c>
      <c r="G34" s="128">
        <v>7.94</v>
      </c>
      <c r="H34" s="79">
        <f t="shared" si="1"/>
        <v>2382</v>
      </c>
      <c r="I34" s="80">
        <f t="shared" si="2"/>
        <v>2382</v>
      </c>
    </row>
    <row r="35" spans="2:9" ht="17.25" customHeight="1" x14ac:dyDescent="0.2">
      <c r="B35" s="75" t="s">
        <v>28</v>
      </c>
      <c r="C35" s="76" t="s">
        <v>13</v>
      </c>
      <c r="D35" s="127" t="s">
        <v>206</v>
      </c>
      <c r="E35" s="77" t="s">
        <v>17</v>
      </c>
      <c r="F35" s="150">
        <v>60</v>
      </c>
      <c r="G35" s="128">
        <v>7.23</v>
      </c>
      <c r="H35" s="79">
        <f t="shared" si="1"/>
        <v>433.8</v>
      </c>
      <c r="I35" s="80">
        <f t="shared" si="2"/>
        <v>433.8</v>
      </c>
    </row>
    <row r="36" spans="2:9" ht="17.25" customHeight="1" x14ac:dyDescent="0.2">
      <c r="B36" s="75" t="s">
        <v>28</v>
      </c>
      <c r="C36" s="76" t="s">
        <v>13</v>
      </c>
      <c r="D36" s="127" t="s">
        <v>207</v>
      </c>
      <c r="E36" s="77" t="s">
        <v>17</v>
      </c>
      <c r="F36" s="150">
        <v>50</v>
      </c>
      <c r="G36" s="128">
        <v>24.3</v>
      </c>
      <c r="H36" s="79">
        <f t="shared" si="1"/>
        <v>1215</v>
      </c>
      <c r="I36" s="80">
        <f t="shared" si="2"/>
        <v>1215</v>
      </c>
    </row>
    <row r="37" spans="2:9" ht="17.25" customHeight="1" x14ac:dyDescent="0.2">
      <c r="B37" s="75" t="s">
        <v>28</v>
      </c>
      <c r="C37" s="76" t="s">
        <v>13</v>
      </c>
      <c r="D37" s="127" t="s">
        <v>80</v>
      </c>
      <c r="E37" s="77" t="s">
        <v>17</v>
      </c>
      <c r="F37" s="150">
        <v>500</v>
      </c>
      <c r="G37" s="128">
        <v>3.13</v>
      </c>
      <c r="H37" s="79">
        <f t="shared" si="1"/>
        <v>1565</v>
      </c>
      <c r="I37" s="80">
        <f t="shared" si="2"/>
        <v>1565</v>
      </c>
    </row>
    <row r="38" spans="2:9" ht="17.25" customHeight="1" x14ac:dyDescent="0.2">
      <c r="B38" s="75" t="s">
        <v>28</v>
      </c>
      <c r="C38" s="76" t="s">
        <v>13</v>
      </c>
      <c r="D38" s="127" t="s">
        <v>208</v>
      </c>
      <c r="E38" s="77" t="s">
        <v>17</v>
      </c>
      <c r="F38" s="150">
        <v>150</v>
      </c>
      <c r="G38" s="128">
        <v>5.35</v>
      </c>
      <c r="H38" s="79">
        <f t="shared" si="1"/>
        <v>802.5</v>
      </c>
      <c r="I38" s="80">
        <f t="shared" si="2"/>
        <v>802.5</v>
      </c>
    </row>
    <row r="39" spans="2:9" ht="17.25" customHeight="1" x14ac:dyDescent="0.2">
      <c r="B39" s="75" t="s">
        <v>28</v>
      </c>
      <c r="C39" s="76" t="s">
        <v>13</v>
      </c>
      <c r="D39" s="127" t="s">
        <v>209</v>
      </c>
      <c r="E39" s="77" t="s">
        <v>17</v>
      </c>
      <c r="F39" s="150">
        <v>600</v>
      </c>
      <c r="G39" s="128">
        <v>5.43</v>
      </c>
      <c r="H39" s="79">
        <f t="shared" si="1"/>
        <v>3258</v>
      </c>
      <c r="I39" s="80">
        <f t="shared" si="2"/>
        <v>3258</v>
      </c>
    </row>
    <row r="40" spans="2:9" ht="17.25" customHeight="1" x14ac:dyDescent="0.2">
      <c r="B40" s="75" t="s">
        <v>28</v>
      </c>
      <c r="C40" s="76" t="s">
        <v>13</v>
      </c>
      <c r="D40" s="127" t="s">
        <v>210</v>
      </c>
      <c r="E40" s="77" t="s">
        <v>17</v>
      </c>
      <c r="F40" s="150">
        <v>60</v>
      </c>
      <c r="G40" s="128">
        <v>80.5</v>
      </c>
      <c r="H40" s="79">
        <f t="shared" si="1"/>
        <v>4830</v>
      </c>
      <c r="I40" s="80">
        <f t="shared" si="2"/>
        <v>4830</v>
      </c>
    </row>
    <row r="41" spans="2:9" ht="17.25" customHeight="1" x14ac:dyDescent="0.2">
      <c r="B41" s="75" t="s">
        <v>28</v>
      </c>
      <c r="C41" s="76" t="s">
        <v>13</v>
      </c>
      <c r="D41" s="127" t="s">
        <v>211</v>
      </c>
      <c r="E41" s="77" t="s">
        <v>17</v>
      </c>
      <c r="F41" s="150">
        <v>100</v>
      </c>
      <c r="G41" s="128">
        <v>16.82</v>
      </c>
      <c r="H41" s="79">
        <f t="shared" si="1"/>
        <v>1682</v>
      </c>
      <c r="I41" s="80">
        <f t="shared" si="2"/>
        <v>1682</v>
      </c>
    </row>
    <row r="42" spans="2:9" ht="17.25" customHeight="1" x14ac:dyDescent="0.2">
      <c r="B42" s="75" t="s">
        <v>28</v>
      </c>
      <c r="C42" s="76" t="s">
        <v>13</v>
      </c>
      <c r="D42" s="127" t="s">
        <v>212</v>
      </c>
      <c r="E42" s="77" t="s">
        <v>17</v>
      </c>
      <c r="F42" s="150">
        <v>30</v>
      </c>
      <c r="G42" s="128">
        <v>68.95</v>
      </c>
      <c r="H42" s="79">
        <f t="shared" si="1"/>
        <v>2068.5</v>
      </c>
      <c r="I42" s="80">
        <f t="shared" si="2"/>
        <v>2068.5</v>
      </c>
    </row>
    <row r="43" spans="2:9" ht="17.25" customHeight="1" x14ac:dyDescent="0.2">
      <c r="B43" s="75" t="s">
        <v>28</v>
      </c>
      <c r="C43" s="76" t="s">
        <v>13</v>
      </c>
      <c r="D43" s="127" t="s">
        <v>149</v>
      </c>
      <c r="E43" s="77" t="s">
        <v>17</v>
      </c>
      <c r="F43" s="150">
        <v>1500</v>
      </c>
      <c r="G43" s="128">
        <v>2.04</v>
      </c>
      <c r="H43" s="79">
        <f t="shared" si="1"/>
        <v>3060</v>
      </c>
      <c r="I43" s="80">
        <f t="shared" si="2"/>
        <v>3060</v>
      </c>
    </row>
    <row r="44" spans="2:9" ht="17.25" customHeight="1" x14ac:dyDescent="0.2">
      <c r="B44" s="75" t="s">
        <v>28</v>
      </c>
      <c r="C44" s="76" t="s">
        <v>13</v>
      </c>
      <c r="D44" s="127" t="s">
        <v>213</v>
      </c>
      <c r="E44" s="77" t="s">
        <v>17</v>
      </c>
      <c r="F44" s="150">
        <v>40</v>
      </c>
      <c r="G44" s="128">
        <v>187.59</v>
      </c>
      <c r="H44" s="79">
        <f t="shared" si="1"/>
        <v>7503.6</v>
      </c>
      <c r="I44" s="80">
        <f t="shared" si="2"/>
        <v>7503.6</v>
      </c>
    </row>
    <row r="45" spans="2:9" ht="17.25" customHeight="1" x14ac:dyDescent="0.2">
      <c r="B45" s="75" t="s">
        <v>28</v>
      </c>
      <c r="C45" s="76" t="s">
        <v>13</v>
      </c>
      <c r="D45" s="127" t="s">
        <v>214</v>
      </c>
      <c r="E45" s="77" t="s">
        <v>17</v>
      </c>
      <c r="F45" s="150">
        <v>30</v>
      </c>
      <c r="G45" s="128">
        <v>34.11</v>
      </c>
      <c r="H45" s="79">
        <f t="shared" si="1"/>
        <v>1023.3</v>
      </c>
      <c r="I45" s="80">
        <f t="shared" si="2"/>
        <v>1023.3</v>
      </c>
    </row>
    <row r="46" spans="2:9" ht="17.25" customHeight="1" x14ac:dyDescent="0.2">
      <c r="B46" s="75" t="s">
        <v>28</v>
      </c>
      <c r="C46" s="76" t="s">
        <v>13</v>
      </c>
      <c r="D46" s="127" t="s">
        <v>118</v>
      </c>
      <c r="E46" s="77" t="s">
        <v>17</v>
      </c>
      <c r="F46" s="150">
        <v>60</v>
      </c>
      <c r="G46" s="128">
        <v>31.27</v>
      </c>
      <c r="H46" s="79">
        <f t="shared" si="1"/>
        <v>1876.2</v>
      </c>
      <c r="I46" s="80">
        <f t="shared" si="2"/>
        <v>1876.2</v>
      </c>
    </row>
    <row r="47" spans="2:9" ht="17.25" customHeight="1" x14ac:dyDescent="0.2">
      <c r="B47" s="75" t="s">
        <v>28</v>
      </c>
      <c r="C47" s="76" t="s">
        <v>13</v>
      </c>
      <c r="D47" s="127" t="s">
        <v>216</v>
      </c>
      <c r="E47" s="77" t="s">
        <v>17</v>
      </c>
      <c r="F47" s="150">
        <v>10</v>
      </c>
      <c r="G47" s="128">
        <v>153.30000000000001</v>
      </c>
      <c r="H47" s="79">
        <f t="shared" si="1"/>
        <v>1533</v>
      </c>
      <c r="I47" s="80">
        <f t="shared" si="2"/>
        <v>1533</v>
      </c>
    </row>
    <row r="48" spans="2:9" ht="17.25" customHeight="1" x14ac:dyDescent="0.2">
      <c r="B48" s="75" t="s">
        <v>28</v>
      </c>
      <c r="C48" s="76" t="s">
        <v>13</v>
      </c>
      <c r="D48" s="127" t="s">
        <v>215</v>
      </c>
      <c r="E48" s="77" t="s">
        <v>17</v>
      </c>
      <c r="F48" s="150">
        <v>50</v>
      </c>
      <c r="G48" s="128">
        <v>26.31</v>
      </c>
      <c r="H48" s="79">
        <f t="shared" si="1"/>
        <v>1315.5</v>
      </c>
      <c r="I48" s="80">
        <f t="shared" si="2"/>
        <v>1315.5</v>
      </c>
    </row>
    <row r="49" spans="2:9" ht="17.25" customHeight="1" x14ac:dyDescent="0.2">
      <c r="B49" s="75" t="s">
        <v>28</v>
      </c>
      <c r="C49" s="76" t="s">
        <v>13</v>
      </c>
      <c r="D49" s="127" t="s">
        <v>66</v>
      </c>
      <c r="E49" s="77" t="s">
        <v>17</v>
      </c>
      <c r="F49" s="150">
        <v>100</v>
      </c>
      <c r="G49" s="128">
        <v>110.25</v>
      </c>
      <c r="H49" s="79">
        <f t="shared" si="1"/>
        <v>11025</v>
      </c>
      <c r="I49" s="80">
        <f t="shared" si="2"/>
        <v>11025</v>
      </c>
    </row>
    <row r="50" spans="2:9" ht="17.25" customHeight="1" x14ac:dyDescent="0.2">
      <c r="B50" s="75" t="s">
        <v>28</v>
      </c>
      <c r="C50" s="76" t="s">
        <v>13</v>
      </c>
      <c r="D50" s="127" t="s">
        <v>217</v>
      </c>
      <c r="E50" s="77" t="s">
        <v>17</v>
      </c>
      <c r="F50" s="150">
        <v>100</v>
      </c>
      <c r="G50" s="128">
        <v>64.239999999999995</v>
      </c>
      <c r="H50" s="79">
        <f t="shared" si="1"/>
        <v>6423.9999999999991</v>
      </c>
      <c r="I50" s="80">
        <f t="shared" si="2"/>
        <v>6423.9999999999991</v>
      </c>
    </row>
    <row r="51" spans="2:9" ht="17.25" customHeight="1" x14ac:dyDescent="0.2">
      <c r="B51" s="75" t="s">
        <v>28</v>
      </c>
      <c r="C51" s="76" t="s">
        <v>13</v>
      </c>
      <c r="D51" s="127" t="s">
        <v>119</v>
      </c>
      <c r="E51" s="77" t="s">
        <v>17</v>
      </c>
      <c r="F51" s="150">
        <v>120</v>
      </c>
      <c r="G51" s="128">
        <v>2.2000000000000002</v>
      </c>
      <c r="H51" s="79">
        <f t="shared" si="1"/>
        <v>264</v>
      </c>
      <c r="I51" s="80">
        <f t="shared" si="2"/>
        <v>264</v>
      </c>
    </row>
    <row r="52" spans="2:9" ht="17.25" customHeight="1" x14ac:dyDescent="0.2">
      <c r="B52" s="75" t="s">
        <v>28</v>
      </c>
      <c r="C52" s="76" t="s">
        <v>13</v>
      </c>
      <c r="D52" s="127" t="s">
        <v>218</v>
      </c>
      <c r="E52" s="77" t="s">
        <v>17</v>
      </c>
      <c r="F52" s="150">
        <v>90</v>
      </c>
      <c r="G52" s="128">
        <v>11.77</v>
      </c>
      <c r="H52" s="79">
        <f t="shared" si="1"/>
        <v>1059.3</v>
      </c>
      <c r="I52" s="80">
        <f t="shared" si="2"/>
        <v>1059.3</v>
      </c>
    </row>
    <row r="53" spans="2:9" ht="17.25" customHeight="1" x14ac:dyDescent="0.2">
      <c r="B53" s="75" t="s">
        <v>28</v>
      </c>
      <c r="C53" s="76" t="s">
        <v>13</v>
      </c>
      <c r="D53" s="127" t="s">
        <v>41</v>
      </c>
      <c r="E53" s="77" t="s">
        <v>17</v>
      </c>
      <c r="F53" s="150">
        <v>150</v>
      </c>
      <c r="G53" s="128">
        <v>27.61</v>
      </c>
      <c r="H53" s="79">
        <f t="shared" si="1"/>
        <v>4141.5</v>
      </c>
      <c r="I53" s="80">
        <f t="shared" si="2"/>
        <v>4141.5</v>
      </c>
    </row>
    <row r="54" spans="2:9" ht="17.25" customHeight="1" x14ac:dyDescent="0.2">
      <c r="B54" s="75" t="s">
        <v>28</v>
      </c>
      <c r="C54" s="76" t="s">
        <v>13</v>
      </c>
      <c r="D54" s="127" t="s">
        <v>219</v>
      </c>
      <c r="E54" s="77" t="s">
        <v>17</v>
      </c>
      <c r="F54" s="150">
        <v>800</v>
      </c>
      <c r="G54" s="128">
        <v>26.89</v>
      </c>
      <c r="H54" s="79">
        <f t="shared" si="1"/>
        <v>21512</v>
      </c>
      <c r="I54" s="80">
        <f t="shared" si="2"/>
        <v>21512</v>
      </c>
    </row>
    <row r="55" spans="2:9" ht="17.25" customHeight="1" x14ac:dyDescent="0.2">
      <c r="B55" s="75" t="s">
        <v>28</v>
      </c>
      <c r="C55" s="76" t="s">
        <v>13</v>
      </c>
      <c r="D55" s="127" t="s">
        <v>220</v>
      </c>
      <c r="E55" s="77" t="s">
        <v>17</v>
      </c>
      <c r="F55" s="150">
        <v>150</v>
      </c>
      <c r="G55" s="128">
        <v>3.24</v>
      </c>
      <c r="H55" s="79">
        <f t="shared" si="1"/>
        <v>486.00000000000006</v>
      </c>
      <c r="I55" s="80">
        <f t="shared" si="2"/>
        <v>486.00000000000006</v>
      </c>
    </row>
    <row r="56" spans="2:9" ht="17.25" customHeight="1" x14ac:dyDescent="0.2">
      <c r="B56" s="75" t="s">
        <v>28</v>
      </c>
      <c r="C56" s="76" t="s">
        <v>13</v>
      </c>
      <c r="D56" s="127" t="s">
        <v>221</v>
      </c>
      <c r="E56" s="77" t="s">
        <v>17</v>
      </c>
      <c r="F56" s="150">
        <v>700</v>
      </c>
      <c r="G56" s="128">
        <v>57.94</v>
      </c>
      <c r="H56" s="79">
        <f t="shared" si="1"/>
        <v>40558</v>
      </c>
      <c r="I56" s="80">
        <f t="shared" si="2"/>
        <v>40558</v>
      </c>
    </row>
    <row r="57" spans="2:9" ht="17.25" customHeight="1" x14ac:dyDescent="0.2">
      <c r="B57" s="75" t="s">
        <v>28</v>
      </c>
      <c r="C57" s="76" t="s">
        <v>13</v>
      </c>
      <c r="D57" s="127" t="s">
        <v>222</v>
      </c>
      <c r="E57" s="77" t="s">
        <v>17</v>
      </c>
      <c r="F57" s="150">
        <v>180</v>
      </c>
      <c r="G57" s="128">
        <v>28.05</v>
      </c>
      <c r="H57" s="79">
        <f t="shared" si="1"/>
        <v>5049</v>
      </c>
      <c r="I57" s="80">
        <f t="shared" si="2"/>
        <v>5049</v>
      </c>
    </row>
    <row r="58" spans="2:9" ht="17.25" customHeight="1" x14ac:dyDescent="0.2">
      <c r="B58" s="75" t="s">
        <v>28</v>
      </c>
      <c r="C58" s="76" t="s">
        <v>13</v>
      </c>
      <c r="D58" s="127" t="s">
        <v>223</v>
      </c>
      <c r="E58" s="77" t="s">
        <v>17</v>
      </c>
      <c r="F58" s="150">
        <v>100</v>
      </c>
      <c r="G58" s="128">
        <v>25.41</v>
      </c>
      <c r="H58" s="79">
        <f t="shared" si="1"/>
        <v>2541</v>
      </c>
      <c r="I58" s="80">
        <f t="shared" si="2"/>
        <v>2541</v>
      </c>
    </row>
    <row r="59" spans="2:9" ht="17.25" customHeight="1" x14ac:dyDescent="0.2">
      <c r="B59" s="75" t="s">
        <v>28</v>
      </c>
      <c r="C59" s="76" t="s">
        <v>13</v>
      </c>
      <c r="D59" s="127" t="s">
        <v>224</v>
      </c>
      <c r="E59" s="77" t="s">
        <v>17</v>
      </c>
      <c r="F59" s="150">
        <v>7</v>
      </c>
      <c r="G59" s="128">
        <v>1518.75</v>
      </c>
      <c r="H59" s="79">
        <f t="shared" si="1"/>
        <v>10631.25</v>
      </c>
      <c r="I59" s="80">
        <f t="shared" si="2"/>
        <v>10631.25</v>
      </c>
    </row>
    <row r="60" spans="2:9" ht="17.25" customHeight="1" x14ac:dyDescent="0.2">
      <c r="B60" s="75" t="s">
        <v>28</v>
      </c>
      <c r="C60" s="76" t="s">
        <v>13</v>
      </c>
      <c r="D60" s="127" t="s">
        <v>225</v>
      </c>
      <c r="E60" s="77" t="s">
        <v>17</v>
      </c>
      <c r="F60" s="150">
        <v>200</v>
      </c>
      <c r="G60" s="128">
        <v>3.77</v>
      </c>
      <c r="H60" s="79">
        <f t="shared" si="1"/>
        <v>754</v>
      </c>
      <c r="I60" s="80">
        <f t="shared" si="2"/>
        <v>754</v>
      </c>
    </row>
    <row r="61" spans="2:9" ht="17.25" customHeight="1" x14ac:dyDescent="0.2">
      <c r="B61" s="75" t="s">
        <v>28</v>
      </c>
      <c r="C61" s="76" t="s">
        <v>13</v>
      </c>
      <c r="D61" s="127" t="s">
        <v>226</v>
      </c>
      <c r="E61" s="77" t="s">
        <v>17</v>
      </c>
      <c r="F61" s="150">
        <v>1300</v>
      </c>
      <c r="G61" s="128">
        <v>4.03</v>
      </c>
      <c r="H61" s="79">
        <f t="shared" si="1"/>
        <v>5239</v>
      </c>
      <c r="I61" s="80">
        <f t="shared" si="2"/>
        <v>5239</v>
      </c>
    </row>
    <row r="62" spans="2:9" ht="17.25" customHeight="1" x14ac:dyDescent="0.2">
      <c r="B62" s="75" t="s">
        <v>28</v>
      </c>
      <c r="C62" s="76" t="s">
        <v>13</v>
      </c>
      <c r="D62" s="127" t="s">
        <v>227</v>
      </c>
      <c r="E62" s="77" t="s">
        <v>17</v>
      </c>
      <c r="F62" s="150">
        <v>6</v>
      </c>
      <c r="G62" s="128">
        <v>320.52999999999997</v>
      </c>
      <c r="H62" s="79">
        <f t="shared" si="1"/>
        <v>1923.1799999999998</v>
      </c>
      <c r="I62" s="80">
        <f t="shared" si="2"/>
        <v>1923.1799999999998</v>
      </c>
    </row>
    <row r="63" spans="2:9" ht="17.25" customHeight="1" x14ac:dyDescent="0.2">
      <c r="B63" s="75" t="s">
        <v>28</v>
      </c>
      <c r="C63" s="76" t="s">
        <v>13</v>
      </c>
      <c r="D63" s="127" t="s">
        <v>228</v>
      </c>
      <c r="E63" s="77" t="s">
        <v>17</v>
      </c>
      <c r="F63" s="150">
        <v>80</v>
      </c>
      <c r="G63" s="128">
        <v>50.6</v>
      </c>
      <c r="H63" s="79">
        <f t="shared" si="1"/>
        <v>4048</v>
      </c>
      <c r="I63" s="80">
        <f t="shared" si="2"/>
        <v>4048</v>
      </c>
    </row>
    <row r="64" spans="2:9" ht="17.25" customHeight="1" x14ac:dyDescent="0.2">
      <c r="B64" s="75" t="s">
        <v>28</v>
      </c>
      <c r="C64" s="76" t="s">
        <v>13</v>
      </c>
      <c r="D64" s="127" t="s">
        <v>229</v>
      </c>
      <c r="E64" s="77" t="s">
        <v>17</v>
      </c>
      <c r="F64" s="150">
        <v>30</v>
      </c>
      <c r="G64" s="128">
        <v>350.6</v>
      </c>
      <c r="H64" s="79">
        <f t="shared" si="1"/>
        <v>10518</v>
      </c>
      <c r="I64" s="80">
        <f t="shared" si="2"/>
        <v>10518</v>
      </c>
    </row>
    <row r="65" spans="2:9" ht="17.25" customHeight="1" x14ac:dyDescent="0.2">
      <c r="B65" s="75" t="s">
        <v>28</v>
      </c>
      <c r="C65" s="76" t="s">
        <v>13</v>
      </c>
      <c r="D65" s="127" t="s">
        <v>230</v>
      </c>
      <c r="E65" s="77" t="s">
        <v>17</v>
      </c>
      <c r="F65" s="150">
        <v>5</v>
      </c>
      <c r="G65" s="128">
        <v>135.58000000000001</v>
      </c>
      <c r="H65" s="79">
        <f t="shared" si="1"/>
        <v>677.90000000000009</v>
      </c>
      <c r="I65" s="80">
        <f t="shared" si="2"/>
        <v>677.90000000000009</v>
      </c>
    </row>
    <row r="66" spans="2:9" ht="17.25" customHeight="1" x14ac:dyDescent="0.2">
      <c r="B66" s="75" t="s">
        <v>28</v>
      </c>
      <c r="C66" s="76" t="s">
        <v>13</v>
      </c>
      <c r="D66" s="127" t="s">
        <v>231</v>
      </c>
      <c r="E66" s="77" t="s">
        <v>17</v>
      </c>
      <c r="F66" s="150">
        <v>60</v>
      </c>
      <c r="G66" s="128">
        <v>5.94</v>
      </c>
      <c r="H66" s="79">
        <f t="shared" si="1"/>
        <v>356.40000000000003</v>
      </c>
      <c r="I66" s="80">
        <f t="shared" si="2"/>
        <v>356.40000000000003</v>
      </c>
    </row>
    <row r="67" spans="2:9" ht="17.25" customHeight="1" x14ac:dyDescent="0.2">
      <c r="B67" s="75" t="s">
        <v>28</v>
      </c>
      <c r="C67" s="76" t="s">
        <v>13</v>
      </c>
      <c r="D67" s="127" t="s">
        <v>86</v>
      </c>
      <c r="E67" s="77" t="s">
        <v>17</v>
      </c>
      <c r="F67" s="150">
        <v>15</v>
      </c>
      <c r="G67" s="128">
        <v>138</v>
      </c>
      <c r="H67" s="79">
        <f t="shared" si="1"/>
        <v>2070</v>
      </c>
      <c r="I67" s="80">
        <f t="shared" si="2"/>
        <v>2070</v>
      </c>
    </row>
    <row r="68" spans="2:9" ht="17.25" customHeight="1" x14ac:dyDescent="0.2">
      <c r="B68" s="75" t="s">
        <v>28</v>
      </c>
      <c r="C68" s="76" t="s">
        <v>13</v>
      </c>
      <c r="D68" s="127" t="s">
        <v>232</v>
      </c>
      <c r="E68" s="77" t="s">
        <v>17</v>
      </c>
      <c r="F68" s="150">
        <v>10</v>
      </c>
      <c r="G68" s="128">
        <v>10.26</v>
      </c>
      <c r="H68" s="79">
        <f t="shared" si="1"/>
        <v>102.6</v>
      </c>
      <c r="I68" s="80">
        <f t="shared" si="2"/>
        <v>102.6</v>
      </c>
    </row>
    <row r="69" spans="2:9" ht="17.25" customHeight="1" x14ac:dyDescent="0.2">
      <c r="B69" s="75" t="s">
        <v>28</v>
      </c>
      <c r="C69" s="76" t="s">
        <v>13</v>
      </c>
      <c r="D69" s="127" t="s">
        <v>233</v>
      </c>
      <c r="E69" s="77" t="s">
        <v>17</v>
      </c>
      <c r="F69" s="150">
        <v>10</v>
      </c>
      <c r="G69" s="128">
        <v>352.18</v>
      </c>
      <c r="H69" s="79">
        <f t="shared" si="1"/>
        <v>3521.8</v>
      </c>
      <c r="I69" s="80">
        <f t="shared" si="2"/>
        <v>3521.8</v>
      </c>
    </row>
    <row r="70" spans="2:9" ht="17.25" customHeight="1" x14ac:dyDescent="0.2">
      <c r="B70" s="75" t="s">
        <v>28</v>
      </c>
      <c r="C70" s="76" t="s">
        <v>13</v>
      </c>
      <c r="D70" s="127" t="s">
        <v>234</v>
      </c>
      <c r="E70" s="77" t="s">
        <v>17</v>
      </c>
      <c r="F70" s="150">
        <v>20</v>
      </c>
      <c r="G70" s="128">
        <v>55.55</v>
      </c>
      <c r="H70" s="79">
        <f t="shared" si="1"/>
        <v>1111</v>
      </c>
      <c r="I70" s="80">
        <f t="shared" si="2"/>
        <v>1111</v>
      </c>
    </row>
    <row r="71" spans="2:9" ht="17.25" customHeight="1" x14ac:dyDescent="0.2">
      <c r="B71" s="75" t="s">
        <v>28</v>
      </c>
      <c r="C71" s="76" t="s">
        <v>30</v>
      </c>
      <c r="D71" s="127" t="s">
        <v>235</v>
      </c>
      <c r="E71" s="77" t="s">
        <v>17</v>
      </c>
      <c r="F71" s="150">
        <v>500</v>
      </c>
      <c r="G71" s="128">
        <v>0.57999999999999996</v>
      </c>
      <c r="H71" s="79">
        <f t="shared" ref="H71:H87" si="3">F71*G71</f>
        <v>290</v>
      </c>
      <c r="I71" s="80">
        <f t="shared" si="2"/>
        <v>290</v>
      </c>
    </row>
    <row r="72" spans="2:9" ht="17.25" customHeight="1" x14ac:dyDescent="0.2">
      <c r="B72" s="75" t="s">
        <v>28</v>
      </c>
      <c r="C72" s="76" t="s">
        <v>30</v>
      </c>
      <c r="D72" s="127" t="s">
        <v>236</v>
      </c>
      <c r="E72" s="77" t="s">
        <v>17</v>
      </c>
      <c r="F72" s="150">
        <v>100</v>
      </c>
      <c r="G72" s="128">
        <v>0.6</v>
      </c>
      <c r="H72" s="79">
        <f t="shared" si="3"/>
        <v>60</v>
      </c>
      <c r="I72" s="80">
        <f t="shared" si="2"/>
        <v>60</v>
      </c>
    </row>
    <row r="73" spans="2:9" ht="17.25" customHeight="1" x14ac:dyDescent="0.2">
      <c r="B73" s="75" t="s">
        <v>28</v>
      </c>
      <c r="C73" s="76" t="s">
        <v>30</v>
      </c>
      <c r="D73" s="127" t="s">
        <v>237</v>
      </c>
      <c r="E73" s="77" t="s">
        <v>17</v>
      </c>
      <c r="F73" s="150">
        <v>1</v>
      </c>
      <c r="G73" s="128">
        <v>7715.01</v>
      </c>
      <c r="H73" s="79">
        <f t="shared" si="3"/>
        <v>7715.01</v>
      </c>
      <c r="I73" s="80">
        <f t="shared" si="2"/>
        <v>7715.01</v>
      </c>
    </row>
    <row r="74" spans="2:9" ht="17.25" customHeight="1" x14ac:dyDescent="0.2">
      <c r="B74" s="75" t="s">
        <v>28</v>
      </c>
      <c r="C74" s="76" t="s">
        <v>30</v>
      </c>
      <c r="D74" s="127" t="s">
        <v>239</v>
      </c>
      <c r="E74" s="77" t="s">
        <v>17</v>
      </c>
      <c r="F74" s="150">
        <v>100</v>
      </c>
      <c r="G74" s="128">
        <v>46.55</v>
      </c>
      <c r="H74" s="79">
        <f t="shared" si="3"/>
        <v>4655</v>
      </c>
      <c r="I74" s="80">
        <f t="shared" si="2"/>
        <v>4655</v>
      </c>
    </row>
    <row r="75" spans="2:9" ht="17.25" customHeight="1" x14ac:dyDescent="0.2">
      <c r="B75" s="75" t="s">
        <v>28</v>
      </c>
      <c r="C75" s="76" t="s">
        <v>30</v>
      </c>
      <c r="D75" s="127" t="s">
        <v>238</v>
      </c>
      <c r="E75" s="77" t="s">
        <v>17</v>
      </c>
      <c r="F75" s="150">
        <v>100</v>
      </c>
      <c r="G75" s="128">
        <v>79.849999999999994</v>
      </c>
      <c r="H75" s="79">
        <f t="shared" si="3"/>
        <v>7984.9999999999991</v>
      </c>
      <c r="I75" s="80">
        <f t="shared" si="2"/>
        <v>7984.9999999999991</v>
      </c>
    </row>
    <row r="76" spans="2:9" ht="17.25" customHeight="1" x14ac:dyDescent="0.2">
      <c r="B76" s="75" t="s">
        <v>28</v>
      </c>
      <c r="C76" s="76" t="s">
        <v>30</v>
      </c>
      <c r="D76" s="127" t="s">
        <v>240</v>
      </c>
      <c r="E76" s="77" t="s">
        <v>17</v>
      </c>
      <c r="F76" s="150">
        <v>500</v>
      </c>
      <c r="G76" s="128">
        <v>11.05</v>
      </c>
      <c r="H76" s="79">
        <f t="shared" si="3"/>
        <v>5525</v>
      </c>
      <c r="I76" s="80">
        <f t="shared" si="2"/>
        <v>5525</v>
      </c>
    </row>
    <row r="77" spans="2:9" ht="17.25" customHeight="1" x14ac:dyDescent="0.2">
      <c r="B77" s="75" t="s">
        <v>28</v>
      </c>
      <c r="C77" s="76" t="s">
        <v>30</v>
      </c>
      <c r="D77" s="127" t="s">
        <v>241</v>
      </c>
      <c r="E77" s="77" t="s">
        <v>17</v>
      </c>
      <c r="F77" s="150">
        <v>50</v>
      </c>
      <c r="G77" s="128">
        <v>294.26</v>
      </c>
      <c r="H77" s="79">
        <f t="shared" si="3"/>
        <v>14713</v>
      </c>
      <c r="I77" s="80">
        <f t="shared" si="2"/>
        <v>14713</v>
      </c>
    </row>
    <row r="78" spans="2:9" ht="17.25" customHeight="1" x14ac:dyDescent="0.2">
      <c r="B78" s="75" t="s">
        <v>28</v>
      </c>
      <c r="C78" s="76" t="s">
        <v>30</v>
      </c>
      <c r="D78" s="127" t="s">
        <v>63</v>
      </c>
      <c r="E78" s="77" t="s">
        <v>17</v>
      </c>
      <c r="F78" s="150">
        <v>200</v>
      </c>
      <c r="G78" s="128">
        <v>0.54</v>
      </c>
      <c r="H78" s="79">
        <f t="shared" si="3"/>
        <v>108</v>
      </c>
      <c r="I78" s="80">
        <f t="shared" si="2"/>
        <v>108</v>
      </c>
    </row>
    <row r="79" spans="2:9" ht="17.25" customHeight="1" x14ac:dyDescent="0.2">
      <c r="B79" s="75" t="s">
        <v>28</v>
      </c>
      <c r="C79" s="76" t="s">
        <v>30</v>
      </c>
      <c r="D79" s="127" t="s">
        <v>180</v>
      </c>
      <c r="E79" s="77" t="s">
        <v>17</v>
      </c>
      <c r="F79" s="150">
        <v>180</v>
      </c>
      <c r="G79" s="128">
        <v>92.91</v>
      </c>
      <c r="H79" s="79">
        <f t="shared" si="3"/>
        <v>16723.8</v>
      </c>
      <c r="I79" s="80">
        <f t="shared" si="2"/>
        <v>16723.8</v>
      </c>
    </row>
    <row r="80" spans="2:9" ht="17.25" customHeight="1" x14ac:dyDescent="0.2">
      <c r="B80" s="75" t="s">
        <v>28</v>
      </c>
      <c r="C80" s="76" t="s">
        <v>30</v>
      </c>
      <c r="D80" s="127" t="s">
        <v>242</v>
      </c>
      <c r="E80" s="77" t="s">
        <v>17</v>
      </c>
      <c r="F80" s="150">
        <v>300</v>
      </c>
      <c r="G80" s="128">
        <v>0.6</v>
      </c>
      <c r="H80" s="79">
        <f t="shared" si="3"/>
        <v>180</v>
      </c>
      <c r="I80" s="80">
        <f t="shared" ref="I80:I98" si="4">H80</f>
        <v>180</v>
      </c>
    </row>
    <row r="81" spans="2:9" ht="17.25" customHeight="1" x14ac:dyDescent="0.2">
      <c r="B81" s="75" t="s">
        <v>28</v>
      </c>
      <c r="C81" s="76" t="s">
        <v>30</v>
      </c>
      <c r="D81" s="127" t="s">
        <v>243</v>
      </c>
      <c r="E81" s="77" t="s">
        <v>17</v>
      </c>
      <c r="F81" s="150">
        <v>180</v>
      </c>
      <c r="G81" s="128">
        <v>1.25</v>
      </c>
      <c r="H81" s="79">
        <f t="shared" si="3"/>
        <v>225</v>
      </c>
      <c r="I81" s="80">
        <f t="shared" si="4"/>
        <v>225</v>
      </c>
    </row>
    <row r="82" spans="2:9" ht="17.25" customHeight="1" x14ac:dyDescent="0.2">
      <c r="B82" s="75" t="s">
        <v>28</v>
      </c>
      <c r="C82" s="76" t="s">
        <v>30</v>
      </c>
      <c r="D82" s="127" t="s">
        <v>245</v>
      </c>
      <c r="E82" s="77" t="s">
        <v>17</v>
      </c>
      <c r="F82" s="150">
        <v>6</v>
      </c>
      <c r="G82" s="128">
        <v>2829.9</v>
      </c>
      <c r="H82" s="79">
        <f t="shared" si="3"/>
        <v>16979.400000000001</v>
      </c>
      <c r="I82" s="80">
        <f t="shared" si="4"/>
        <v>16979.400000000001</v>
      </c>
    </row>
    <row r="83" spans="2:9" ht="17.25" customHeight="1" x14ac:dyDescent="0.2">
      <c r="B83" s="75" t="s">
        <v>28</v>
      </c>
      <c r="C83" s="76" t="s">
        <v>30</v>
      </c>
      <c r="D83" s="127" t="s">
        <v>244</v>
      </c>
      <c r="E83" s="77" t="s">
        <v>17</v>
      </c>
      <c r="F83" s="150">
        <v>1500</v>
      </c>
      <c r="G83" s="128">
        <v>0.89</v>
      </c>
      <c r="H83" s="79">
        <f t="shared" si="3"/>
        <v>1335</v>
      </c>
      <c r="I83" s="80">
        <f t="shared" si="4"/>
        <v>1335</v>
      </c>
    </row>
    <row r="84" spans="2:9" ht="17.25" customHeight="1" x14ac:dyDescent="0.2">
      <c r="B84" s="75" t="s">
        <v>28</v>
      </c>
      <c r="C84" s="76" t="s">
        <v>30</v>
      </c>
      <c r="D84" s="127" t="s">
        <v>246</v>
      </c>
      <c r="E84" s="77" t="s">
        <v>17</v>
      </c>
      <c r="F84" s="150">
        <v>400</v>
      </c>
      <c r="G84" s="128">
        <v>46.1</v>
      </c>
      <c r="H84" s="79">
        <f t="shared" si="3"/>
        <v>18440</v>
      </c>
      <c r="I84" s="80">
        <f t="shared" si="4"/>
        <v>18440</v>
      </c>
    </row>
    <row r="85" spans="2:9" ht="17.25" customHeight="1" x14ac:dyDescent="0.2">
      <c r="B85" s="75" t="s">
        <v>28</v>
      </c>
      <c r="C85" s="76" t="s">
        <v>30</v>
      </c>
      <c r="D85" s="127" t="s">
        <v>247</v>
      </c>
      <c r="E85" s="77" t="s">
        <v>17</v>
      </c>
      <c r="F85" s="150">
        <v>20</v>
      </c>
      <c r="G85" s="128">
        <v>294.55</v>
      </c>
      <c r="H85" s="79">
        <f t="shared" si="3"/>
        <v>5891</v>
      </c>
      <c r="I85" s="80">
        <f t="shared" si="4"/>
        <v>5891</v>
      </c>
    </row>
    <row r="86" spans="2:9" ht="17.25" customHeight="1" x14ac:dyDescent="0.2">
      <c r="B86" s="75" t="s">
        <v>28</v>
      </c>
      <c r="C86" s="76" t="s">
        <v>30</v>
      </c>
      <c r="D86" s="127" t="s">
        <v>248</v>
      </c>
      <c r="E86" s="77" t="s">
        <v>17</v>
      </c>
      <c r="F86" s="150">
        <v>350</v>
      </c>
      <c r="G86" s="128">
        <v>64.849999999999994</v>
      </c>
      <c r="H86" s="79">
        <f t="shared" si="3"/>
        <v>22697.499999999996</v>
      </c>
      <c r="I86" s="80">
        <f t="shared" si="4"/>
        <v>22697.499999999996</v>
      </c>
    </row>
    <row r="87" spans="2:9" ht="17.25" customHeight="1" x14ac:dyDescent="0.2">
      <c r="B87" s="75" t="s">
        <v>28</v>
      </c>
      <c r="C87" s="76"/>
      <c r="D87" s="127" t="s">
        <v>176</v>
      </c>
      <c r="E87" s="77"/>
      <c r="F87" s="150">
        <v>30</v>
      </c>
      <c r="G87" s="128">
        <v>325.94</v>
      </c>
      <c r="H87" s="79">
        <f t="shared" si="3"/>
        <v>9778.2000000000007</v>
      </c>
      <c r="I87" s="80">
        <f t="shared" si="4"/>
        <v>9778.2000000000007</v>
      </c>
    </row>
    <row r="88" spans="2:9" ht="29.25" customHeight="1" x14ac:dyDescent="0.2">
      <c r="B88" s="211" t="s">
        <v>14</v>
      </c>
      <c r="C88" s="211"/>
      <c r="D88" s="211"/>
      <c r="E88" s="211"/>
      <c r="F88" s="211"/>
      <c r="G88" s="211"/>
      <c r="H88" s="211"/>
      <c r="I88" s="129">
        <f>SUM(I14:I87)</f>
        <v>391045.68</v>
      </c>
    </row>
    <row r="89" spans="2:9" ht="17.25" customHeight="1" x14ac:dyDescent="0.2">
      <c r="B89" s="81" t="s">
        <v>16</v>
      </c>
      <c r="C89" s="82" t="s">
        <v>26</v>
      </c>
      <c r="D89" s="121" t="s">
        <v>249</v>
      </c>
      <c r="E89" s="83" t="s">
        <v>17</v>
      </c>
      <c r="F89" s="151">
        <v>500</v>
      </c>
      <c r="G89" s="130">
        <v>15.33</v>
      </c>
      <c r="H89" s="84">
        <f>G89*F89</f>
        <v>7665</v>
      </c>
      <c r="I89" s="85">
        <f t="shared" si="4"/>
        <v>7665</v>
      </c>
    </row>
    <row r="90" spans="2:9" ht="17.25" customHeight="1" x14ac:dyDescent="0.2">
      <c r="B90" s="81" t="s">
        <v>16</v>
      </c>
      <c r="C90" s="82" t="s">
        <v>26</v>
      </c>
      <c r="D90" s="121" t="s">
        <v>79</v>
      </c>
      <c r="E90" s="83" t="s">
        <v>17</v>
      </c>
      <c r="F90" s="151">
        <v>700</v>
      </c>
      <c r="G90" s="130">
        <v>33.6</v>
      </c>
      <c r="H90" s="84">
        <f t="shared" ref="H90:H97" si="5">G90*F90</f>
        <v>23520</v>
      </c>
      <c r="I90" s="85">
        <f t="shared" si="4"/>
        <v>23520</v>
      </c>
    </row>
    <row r="91" spans="2:9" ht="17.25" customHeight="1" x14ac:dyDescent="0.2">
      <c r="B91" s="81" t="s">
        <v>16</v>
      </c>
      <c r="C91" s="82" t="s">
        <v>26</v>
      </c>
      <c r="D91" s="121" t="s">
        <v>250</v>
      </c>
      <c r="E91" s="83" t="s">
        <v>17</v>
      </c>
      <c r="F91" s="151">
        <v>400</v>
      </c>
      <c r="G91" s="130">
        <v>1.89</v>
      </c>
      <c r="H91" s="84">
        <f t="shared" si="5"/>
        <v>756</v>
      </c>
      <c r="I91" s="85">
        <f t="shared" si="4"/>
        <v>756</v>
      </c>
    </row>
    <row r="92" spans="2:9" ht="17.25" customHeight="1" x14ac:dyDescent="0.2">
      <c r="B92" s="81" t="s">
        <v>16</v>
      </c>
      <c r="C92" s="82" t="s">
        <v>26</v>
      </c>
      <c r="D92" s="121" t="s">
        <v>251</v>
      </c>
      <c r="E92" s="83" t="s">
        <v>17</v>
      </c>
      <c r="F92" s="151">
        <v>590</v>
      </c>
      <c r="G92" s="130">
        <v>393.37290000000002</v>
      </c>
      <c r="H92" s="84">
        <f t="shared" si="5"/>
        <v>232090.011</v>
      </c>
      <c r="I92" s="85">
        <f t="shared" si="4"/>
        <v>232090.011</v>
      </c>
    </row>
    <row r="93" spans="2:9" ht="17.25" customHeight="1" x14ac:dyDescent="0.2">
      <c r="B93" s="81" t="s">
        <v>16</v>
      </c>
      <c r="C93" s="82" t="s">
        <v>26</v>
      </c>
      <c r="D93" s="121" t="s">
        <v>252</v>
      </c>
      <c r="E93" s="83" t="s">
        <v>17</v>
      </c>
      <c r="F93" s="151">
        <v>3600</v>
      </c>
      <c r="G93" s="130">
        <v>78.44</v>
      </c>
      <c r="H93" s="84">
        <f t="shared" si="5"/>
        <v>282384</v>
      </c>
      <c r="I93" s="85">
        <f t="shared" si="4"/>
        <v>282384</v>
      </c>
    </row>
    <row r="94" spans="2:9" ht="17.25" customHeight="1" x14ac:dyDescent="0.2">
      <c r="B94" s="81" t="s">
        <v>16</v>
      </c>
      <c r="C94" s="82" t="s">
        <v>26</v>
      </c>
      <c r="D94" s="121" t="s">
        <v>253</v>
      </c>
      <c r="E94" s="83" t="s">
        <v>17</v>
      </c>
      <c r="F94" s="151">
        <v>116</v>
      </c>
      <c r="G94" s="130">
        <v>8.61</v>
      </c>
      <c r="H94" s="84">
        <f t="shared" si="5"/>
        <v>998.76</v>
      </c>
      <c r="I94" s="85">
        <f t="shared" si="4"/>
        <v>998.76</v>
      </c>
    </row>
    <row r="95" spans="2:9" ht="17.25" customHeight="1" x14ac:dyDescent="0.2">
      <c r="B95" s="81" t="s">
        <v>16</v>
      </c>
      <c r="C95" s="82" t="s">
        <v>26</v>
      </c>
      <c r="D95" s="121" t="s">
        <v>64</v>
      </c>
      <c r="E95" s="83" t="s">
        <v>17</v>
      </c>
      <c r="F95" s="151">
        <v>800</v>
      </c>
      <c r="G95" s="130">
        <v>162.16999999999999</v>
      </c>
      <c r="H95" s="84">
        <f t="shared" si="5"/>
        <v>129735.99999999999</v>
      </c>
      <c r="I95" s="85">
        <f t="shared" si="4"/>
        <v>129735.99999999999</v>
      </c>
    </row>
    <row r="96" spans="2:9" ht="17.25" customHeight="1" x14ac:dyDescent="0.2">
      <c r="B96" s="81" t="s">
        <v>16</v>
      </c>
      <c r="C96" s="82" t="s">
        <v>26</v>
      </c>
      <c r="D96" s="121" t="s">
        <v>83</v>
      </c>
      <c r="E96" s="83" t="s">
        <v>17</v>
      </c>
      <c r="F96" s="151">
        <v>1175</v>
      </c>
      <c r="G96" s="130">
        <v>0.7</v>
      </c>
      <c r="H96" s="84">
        <f t="shared" si="5"/>
        <v>822.5</v>
      </c>
      <c r="I96" s="85">
        <f t="shared" si="4"/>
        <v>822.5</v>
      </c>
    </row>
    <row r="97" spans="2:10" ht="17.25" customHeight="1" x14ac:dyDescent="0.2">
      <c r="B97" s="81" t="s">
        <v>16</v>
      </c>
      <c r="C97" s="82" t="s">
        <v>26</v>
      </c>
      <c r="D97" s="121" t="s">
        <v>254</v>
      </c>
      <c r="E97" s="83" t="s">
        <v>17</v>
      </c>
      <c r="F97" s="151">
        <v>1600</v>
      </c>
      <c r="G97" s="130">
        <v>8.7799999999999994</v>
      </c>
      <c r="H97" s="84">
        <f t="shared" si="5"/>
        <v>14047.999999999998</v>
      </c>
      <c r="I97" s="85">
        <f t="shared" si="4"/>
        <v>14047.999999999998</v>
      </c>
    </row>
    <row r="98" spans="2:10" ht="17.25" customHeight="1" x14ac:dyDescent="0.2">
      <c r="B98" s="81" t="s">
        <v>16</v>
      </c>
      <c r="C98" s="82" t="s">
        <v>13</v>
      </c>
      <c r="D98" s="121" t="s">
        <v>69</v>
      </c>
      <c r="E98" s="83" t="s">
        <v>17</v>
      </c>
      <c r="F98" s="152">
        <v>1800</v>
      </c>
      <c r="G98" s="86">
        <v>4.7300000000000004</v>
      </c>
      <c r="H98" s="84">
        <f t="shared" ref="H98" si="6">G98*F98</f>
        <v>8514</v>
      </c>
      <c r="I98" s="85">
        <f t="shared" si="4"/>
        <v>8514</v>
      </c>
    </row>
    <row r="99" spans="2:10" ht="17.25" customHeight="1" x14ac:dyDescent="0.2">
      <c r="B99" s="81" t="s">
        <v>16</v>
      </c>
      <c r="C99" s="82" t="s">
        <v>30</v>
      </c>
      <c r="D99" s="121" t="s">
        <v>256</v>
      </c>
      <c r="E99" s="83" t="s">
        <v>17</v>
      </c>
      <c r="F99" s="151">
        <v>1605</v>
      </c>
      <c r="G99" s="130">
        <v>6.92</v>
      </c>
      <c r="H99" s="84">
        <f>G99*F99</f>
        <v>11106.6</v>
      </c>
      <c r="I99" s="131">
        <f>H99</f>
        <v>11106.6</v>
      </c>
      <c r="J99" s="119"/>
    </row>
    <row r="100" spans="2:10" ht="17.25" customHeight="1" x14ac:dyDescent="0.2">
      <c r="B100" s="81" t="s">
        <v>16</v>
      </c>
      <c r="C100" s="82" t="s">
        <v>30</v>
      </c>
      <c r="D100" s="121" t="s">
        <v>257</v>
      </c>
      <c r="E100" s="83" t="s">
        <v>17</v>
      </c>
      <c r="F100" s="151">
        <v>360</v>
      </c>
      <c r="G100" s="130">
        <v>776.1</v>
      </c>
      <c r="H100" s="84">
        <f t="shared" ref="H100:H126" si="7">G100*F100</f>
        <v>279396</v>
      </c>
      <c r="I100" s="131">
        <f t="shared" ref="I100:I138" si="8">H100</f>
        <v>279396</v>
      </c>
    </row>
    <row r="101" spans="2:10" ht="17.25" customHeight="1" x14ac:dyDescent="0.2">
      <c r="B101" s="81" t="s">
        <v>16</v>
      </c>
      <c r="C101" s="82" t="s">
        <v>30</v>
      </c>
      <c r="D101" s="121" t="s">
        <v>153</v>
      </c>
      <c r="E101" s="83" t="s">
        <v>17</v>
      </c>
      <c r="F101" s="151">
        <v>33</v>
      </c>
      <c r="G101" s="130">
        <v>50.55</v>
      </c>
      <c r="H101" s="84">
        <f t="shared" si="7"/>
        <v>1668.1499999999999</v>
      </c>
      <c r="I101" s="131">
        <f t="shared" si="8"/>
        <v>1668.1499999999999</v>
      </c>
    </row>
    <row r="102" spans="2:10" ht="17.25" customHeight="1" x14ac:dyDescent="0.2">
      <c r="B102" s="81" t="s">
        <v>16</v>
      </c>
      <c r="C102" s="82" t="s">
        <v>30</v>
      </c>
      <c r="D102" s="121" t="s">
        <v>258</v>
      </c>
      <c r="E102" s="83" t="s">
        <v>17</v>
      </c>
      <c r="F102" s="151">
        <v>381</v>
      </c>
      <c r="G102" s="130">
        <v>35.57</v>
      </c>
      <c r="H102" s="84">
        <f t="shared" si="7"/>
        <v>13552.17</v>
      </c>
      <c r="I102" s="131">
        <f t="shared" si="8"/>
        <v>13552.17</v>
      </c>
    </row>
    <row r="103" spans="2:10" ht="17.25" customHeight="1" x14ac:dyDescent="0.2">
      <c r="B103" s="81" t="s">
        <v>16</v>
      </c>
      <c r="C103" s="82" t="s">
        <v>30</v>
      </c>
      <c r="D103" s="121" t="s">
        <v>260</v>
      </c>
      <c r="E103" s="83" t="s">
        <v>17</v>
      </c>
      <c r="F103" s="151">
        <v>269</v>
      </c>
      <c r="G103" s="130">
        <v>15.8</v>
      </c>
      <c r="H103" s="84">
        <f t="shared" si="7"/>
        <v>4250.2</v>
      </c>
      <c r="I103" s="131">
        <f t="shared" si="8"/>
        <v>4250.2</v>
      </c>
    </row>
    <row r="104" spans="2:10" ht="17.25" customHeight="1" x14ac:dyDescent="0.2">
      <c r="B104" s="81" t="s">
        <v>16</v>
      </c>
      <c r="C104" s="82" t="s">
        <v>30</v>
      </c>
      <c r="D104" s="121" t="s">
        <v>259</v>
      </c>
      <c r="E104" s="83" t="s">
        <v>17</v>
      </c>
      <c r="F104" s="151">
        <v>1200</v>
      </c>
      <c r="G104" s="130">
        <v>15.7</v>
      </c>
      <c r="H104" s="84">
        <f t="shared" si="7"/>
        <v>18840</v>
      </c>
      <c r="I104" s="131">
        <f t="shared" si="8"/>
        <v>18840</v>
      </c>
    </row>
    <row r="105" spans="2:10" ht="17.25" customHeight="1" x14ac:dyDescent="0.2">
      <c r="B105" s="81" t="s">
        <v>16</v>
      </c>
      <c r="C105" s="82" t="s">
        <v>30</v>
      </c>
      <c r="D105" s="121" t="s">
        <v>261</v>
      </c>
      <c r="E105" s="83" t="s">
        <v>17</v>
      </c>
      <c r="F105" s="151">
        <v>480</v>
      </c>
      <c r="G105" s="130">
        <v>0.62</v>
      </c>
      <c r="H105" s="84">
        <f t="shared" si="7"/>
        <v>297.60000000000002</v>
      </c>
      <c r="I105" s="131">
        <f t="shared" si="8"/>
        <v>297.60000000000002</v>
      </c>
    </row>
    <row r="106" spans="2:10" ht="17.25" customHeight="1" x14ac:dyDescent="0.2">
      <c r="B106" s="81" t="s">
        <v>16</v>
      </c>
      <c r="C106" s="82" t="s">
        <v>30</v>
      </c>
      <c r="D106" s="121" t="s">
        <v>262</v>
      </c>
      <c r="E106" s="83" t="s">
        <v>17</v>
      </c>
      <c r="F106" s="151">
        <v>4</v>
      </c>
      <c r="G106" s="130">
        <v>52.98</v>
      </c>
      <c r="H106" s="84">
        <f t="shared" si="7"/>
        <v>211.92</v>
      </c>
      <c r="I106" s="131">
        <f t="shared" si="8"/>
        <v>211.92</v>
      </c>
    </row>
    <row r="107" spans="2:10" ht="17.25" customHeight="1" x14ac:dyDescent="0.2">
      <c r="B107" s="81" t="s">
        <v>16</v>
      </c>
      <c r="C107" s="82" t="s">
        <v>30</v>
      </c>
      <c r="D107" s="121" t="s">
        <v>263</v>
      </c>
      <c r="E107" s="83" t="s">
        <v>17</v>
      </c>
      <c r="F107" s="151">
        <v>1150</v>
      </c>
      <c r="G107" s="130">
        <v>36.229999999999997</v>
      </c>
      <c r="H107" s="84">
        <f t="shared" si="7"/>
        <v>41664.5</v>
      </c>
      <c r="I107" s="131">
        <f t="shared" si="8"/>
        <v>41664.5</v>
      </c>
    </row>
    <row r="108" spans="2:10" ht="17.25" customHeight="1" x14ac:dyDescent="0.2">
      <c r="B108" s="81" t="s">
        <v>16</v>
      </c>
      <c r="C108" s="82" t="s">
        <v>30</v>
      </c>
      <c r="D108" s="121" t="s">
        <v>264</v>
      </c>
      <c r="E108" s="83" t="s">
        <v>17</v>
      </c>
      <c r="F108" s="151">
        <v>2500</v>
      </c>
      <c r="G108" s="130">
        <v>42.84</v>
      </c>
      <c r="H108" s="84">
        <f t="shared" si="7"/>
        <v>107100.00000000001</v>
      </c>
      <c r="I108" s="131">
        <f t="shared" si="8"/>
        <v>107100.00000000001</v>
      </c>
    </row>
    <row r="109" spans="2:10" ht="17.25" customHeight="1" x14ac:dyDescent="0.2">
      <c r="B109" s="81" t="s">
        <v>16</v>
      </c>
      <c r="C109" s="82" t="s">
        <v>30</v>
      </c>
      <c r="D109" s="121" t="s">
        <v>265</v>
      </c>
      <c r="E109" s="83" t="s">
        <v>17</v>
      </c>
      <c r="F109" s="151">
        <v>1740</v>
      </c>
      <c r="G109" s="130">
        <v>120.5</v>
      </c>
      <c r="H109" s="84">
        <f t="shared" si="7"/>
        <v>209670</v>
      </c>
      <c r="I109" s="131">
        <f t="shared" si="8"/>
        <v>209670</v>
      </c>
    </row>
    <row r="110" spans="2:10" ht="17.25" customHeight="1" x14ac:dyDescent="0.2">
      <c r="B110" s="81" t="s">
        <v>16</v>
      </c>
      <c r="C110" s="82" t="s">
        <v>30</v>
      </c>
      <c r="D110" s="121" t="s">
        <v>266</v>
      </c>
      <c r="E110" s="83" t="s">
        <v>17</v>
      </c>
      <c r="F110" s="151">
        <v>2400</v>
      </c>
      <c r="G110" s="130">
        <v>13.1</v>
      </c>
      <c r="H110" s="84">
        <f t="shared" si="7"/>
        <v>31440</v>
      </c>
      <c r="I110" s="131">
        <f t="shared" si="8"/>
        <v>31440</v>
      </c>
    </row>
    <row r="111" spans="2:10" ht="17.25" customHeight="1" x14ac:dyDescent="0.2">
      <c r="B111" s="81" t="s">
        <v>16</v>
      </c>
      <c r="C111" s="82" t="s">
        <v>30</v>
      </c>
      <c r="D111" s="121" t="s">
        <v>267</v>
      </c>
      <c r="E111" s="83" t="s">
        <v>17</v>
      </c>
      <c r="F111" s="151">
        <v>1500</v>
      </c>
      <c r="G111" s="130">
        <v>112.5</v>
      </c>
      <c r="H111" s="84">
        <f t="shared" si="7"/>
        <v>168750</v>
      </c>
      <c r="I111" s="131">
        <f t="shared" si="8"/>
        <v>168750</v>
      </c>
    </row>
    <row r="112" spans="2:10" ht="17.25" customHeight="1" x14ac:dyDescent="0.2">
      <c r="B112" s="81" t="s">
        <v>16</v>
      </c>
      <c r="C112" s="82" t="s">
        <v>30</v>
      </c>
      <c r="D112" s="121" t="s">
        <v>268</v>
      </c>
      <c r="E112" s="83" t="s">
        <v>17</v>
      </c>
      <c r="F112" s="151">
        <v>2750</v>
      </c>
      <c r="G112" s="130">
        <v>12.98</v>
      </c>
      <c r="H112" s="84">
        <f t="shared" si="7"/>
        <v>35695</v>
      </c>
      <c r="I112" s="131">
        <f t="shared" si="8"/>
        <v>35695</v>
      </c>
    </row>
    <row r="113" spans="2:10" ht="17.25" customHeight="1" x14ac:dyDescent="0.2">
      <c r="B113" s="81" t="s">
        <v>16</v>
      </c>
      <c r="C113" s="82" t="s">
        <v>30</v>
      </c>
      <c r="D113" s="121" t="s">
        <v>269</v>
      </c>
      <c r="E113" s="83" t="s">
        <v>17</v>
      </c>
      <c r="F113" s="151">
        <v>130</v>
      </c>
      <c r="G113" s="130">
        <v>215</v>
      </c>
      <c r="H113" s="84">
        <f t="shared" si="7"/>
        <v>27950</v>
      </c>
      <c r="I113" s="131">
        <f t="shared" si="8"/>
        <v>27950</v>
      </c>
    </row>
    <row r="114" spans="2:10" ht="17.25" customHeight="1" x14ac:dyDescent="0.2">
      <c r="B114" s="81" t="s">
        <v>16</v>
      </c>
      <c r="C114" s="82" t="s">
        <v>30</v>
      </c>
      <c r="D114" s="121" t="s">
        <v>270</v>
      </c>
      <c r="E114" s="83" t="s">
        <v>17</v>
      </c>
      <c r="F114" s="151">
        <v>500</v>
      </c>
      <c r="G114" s="130">
        <v>43.5</v>
      </c>
      <c r="H114" s="84">
        <f t="shared" si="7"/>
        <v>21750</v>
      </c>
      <c r="I114" s="131">
        <f t="shared" si="8"/>
        <v>21750</v>
      </c>
    </row>
    <row r="115" spans="2:10" ht="17.25" customHeight="1" x14ac:dyDescent="0.2">
      <c r="B115" s="81" t="s">
        <v>16</v>
      </c>
      <c r="C115" s="82" t="s">
        <v>30</v>
      </c>
      <c r="D115" s="121" t="s">
        <v>271</v>
      </c>
      <c r="E115" s="83" t="s">
        <v>17</v>
      </c>
      <c r="F115" s="151">
        <v>400</v>
      </c>
      <c r="G115" s="130">
        <v>387</v>
      </c>
      <c r="H115" s="84">
        <f t="shared" si="7"/>
        <v>154800</v>
      </c>
      <c r="I115" s="131">
        <f t="shared" si="8"/>
        <v>154800</v>
      </c>
    </row>
    <row r="116" spans="2:10" ht="17.25" customHeight="1" x14ac:dyDescent="0.2">
      <c r="B116" s="81" t="s">
        <v>16</v>
      </c>
      <c r="C116" s="82" t="s">
        <v>30</v>
      </c>
      <c r="D116" s="121" t="s">
        <v>204</v>
      </c>
      <c r="E116" s="83" t="s">
        <v>17</v>
      </c>
      <c r="F116" s="151">
        <v>1010</v>
      </c>
      <c r="G116" s="130">
        <v>9.8699999999999992</v>
      </c>
      <c r="H116" s="84">
        <f t="shared" si="7"/>
        <v>9968.6999999999989</v>
      </c>
      <c r="I116" s="131">
        <f t="shared" si="8"/>
        <v>9968.6999999999989</v>
      </c>
    </row>
    <row r="117" spans="2:10" ht="17.25" customHeight="1" x14ac:dyDescent="0.2">
      <c r="B117" s="81" t="s">
        <v>16</v>
      </c>
      <c r="C117" s="82" t="s">
        <v>30</v>
      </c>
      <c r="D117" s="121" t="s">
        <v>205</v>
      </c>
      <c r="E117" s="83" t="s">
        <v>17</v>
      </c>
      <c r="F117" s="151">
        <v>2</v>
      </c>
      <c r="G117" s="130">
        <v>17.95</v>
      </c>
      <c r="H117" s="84">
        <f t="shared" si="7"/>
        <v>35.9</v>
      </c>
      <c r="I117" s="131">
        <f t="shared" si="8"/>
        <v>35.9</v>
      </c>
    </row>
    <row r="118" spans="2:10" ht="17.25" customHeight="1" x14ac:dyDescent="0.2">
      <c r="B118" s="81" t="s">
        <v>16</v>
      </c>
      <c r="C118" s="82" t="s">
        <v>30</v>
      </c>
      <c r="D118" s="121" t="s">
        <v>272</v>
      </c>
      <c r="E118" s="83" t="s">
        <v>17</v>
      </c>
      <c r="F118" s="151">
        <v>450</v>
      </c>
      <c r="G118" s="130">
        <v>53.98</v>
      </c>
      <c r="H118" s="84">
        <f t="shared" si="7"/>
        <v>24291</v>
      </c>
      <c r="I118" s="131">
        <f t="shared" si="8"/>
        <v>24291</v>
      </c>
    </row>
    <row r="119" spans="2:10" ht="17.25" customHeight="1" x14ac:dyDescent="0.2">
      <c r="B119" s="81" t="s">
        <v>16</v>
      </c>
      <c r="C119" s="82" t="s">
        <v>30</v>
      </c>
      <c r="D119" s="121" t="s">
        <v>273</v>
      </c>
      <c r="E119" s="83" t="s">
        <v>17</v>
      </c>
      <c r="F119" s="151">
        <v>194</v>
      </c>
      <c r="G119" s="130">
        <v>12.89</v>
      </c>
      <c r="H119" s="84">
        <f t="shared" si="7"/>
        <v>2500.6600000000003</v>
      </c>
      <c r="I119" s="131">
        <f t="shared" si="8"/>
        <v>2500.6600000000003</v>
      </c>
    </row>
    <row r="120" spans="2:10" ht="17.25" customHeight="1" x14ac:dyDescent="0.2">
      <c r="B120" s="81" t="s">
        <v>16</v>
      </c>
      <c r="C120" s="82" t="s">
        <v>30</v>
      </c>
      <c r="D120" s="121" t="s">
        <v>274</v>
      </c>
      <c r="E120" s="83" t="s">
        <v>17</v>
      </c>
      <c r="F120" s="151">
        <v>850</v>
      </c>
      <c r="G120" s="130">
        <v>24.6</v>
      </c>
      <c r="H120" s="84">
        <f t="shared" si="7"/>
        <v>20910</v>
      </c>
      <c r="I120" s="131">
        <f t="shared" si="8"/>
        <v>20910</v>
      </c>
    </row>
    <row r="121" spans="2:10" ht="17.25" customHeight="1" x14ac:dyDescent="0.2">
      <c r="B121" s="81" t="s">
        <v>16</v>
      </c>
      <c r="C121" s="82" t="s">
        <v>30</v>
      </c>
      <c r="D121" s="121" t="s">
        <v>148</v>
      </c>
      <c r="E121" s="83" t="s">
        <v>17</v>
      </c>
      <c r="F121" s="151">
        <v>150</v>
      </c>
      <c r="G121" s="130">
        <v>197.8</v>
      </c>
      <c r="H121" s="84">
        <f t="shared" si="7"/>
        <v>29670</v>
      </c>
      <c r="I121" s="131">
        <f t="shared" si="8"/>
        <v>29670</v>
      </c>
    </row>
    <row r="122" spans="2:10" ht="17.25" customHeight="1" x14ac:dyDescent="0.2">
      <c r="B122" s="81" t="s">
        <v>16</v>
      </c>
      <c r="C122" s="82" t="s">
        <v>30</v>
      </c>
      <c r="D122" s="121" t="s">
        <v>275</v>
      </c>
      <c r="E122" s="83" t="s">
        <v>17</v>
      </c>
      <c r="F122" s="151">
        <v>400</v>
      </c>
      <c r="G122" s="130">
        <v>854.87</v>
      </c>
      <c r="H122" s="84">
        <f t="shared" si="7"/>
        <v>341948</v>
      </c>
      <c r="I122" s="131">
        <f t="shared" si="8"/>
        <v>341948</v>
      </c>
    </row>
    <row r="123" spans="2:10" ht="17.25" customHeight="1" x14ac:dyDescent="0.2">
      <c r="B123" s="81" t="s">
        <v>16</v>
      </c>
      <c r="C123" s="82" t="s">
        <v>30</v>
      </c>
      <c r="D123" s="121" t="s">
        <v>276</v>
      </c>
      <c r="E123" s="83" t="s">
        <v>17</v>
      </c>
      <c r="F123" s="151">
        <v>42</v>
      </c>
      <c r="G123" s="130">
        <v>214.88</v>
      </c>
      <c r="H123" s="84">
        <f t="shared" si="7"/>
        <v>9024.9599999999991</v>
      </c>
      <c r="I123" s="131">
        <f t="shared" si="8"/>
        <v>9024.9599999999991</v>
      </c>
    </row>
    <row r="124" spans="2:10" ht="17.25" customHeight="1" x14ac:dyDescent="0.2">
      <c r="B124" s="81" t="s">
        <v>16</v>
      </c>
      <c r="C124" s="82" t="s">
        <v>30</v>
      </c>
      <c r="D124" s="121" t="s">
        <v>215</v>
      </c>
      <c r="E124" s="83" t="s">
        <v>17</v>
      </c>
      <c r="F124" s="151">
        <v>156</v>
      </c>
      <c r="G124" s="130">
        <v>85.9</v>
      </c>
      <c r="H124" s="84">
        <f t="shared" si="7"/>
        <v>13400.400000000001</v>
      </c>
      <c r="I124" s="131">
        <f t="shared" si="8"/>
        <v>13400.400000000001</v>
      </c>
    </row>
    <row r="125" spans="2:10" ht="17.25" customHeight="1" x14ac:dyDescent="0.2">
      <c r="B125" s="81" t="s">
        <v>16</v>
      </c>
      <c r="C125" s="82" t="s">
        <v>30</v>
      </c>
      <c r="D125" s="121" t="s">
        <v>277</v>
      </c>
      <c r="E125" s="83" t="s">
        <v>17</v>
      </c>
      <c r="F125" s="151">
        <v>538</v>
      </c>
      <c r="G125" s="130">
        <v>90.85</v>
      </c>
      <c r="H125" s="84">
        <f t="shared" si="7"/>
        <v>48877.299999999996</v>
      </c>
      <c r="I125" s="131">
        <f t="shared" si="8"/>
        <v>48877.299999999996</v>
      </c>
    </row>
    <row r="126" spans="2:10" ht="17.25" customHeight="1" x14ac:dyDescent="0.2">
      <c r="B126" s="81" t="s">
        <v>16</v>
      </c>
      <c r="C126" s="82" t="s">
        <v>30</v>
      </c>
      <c r="D126" s="121" t="s">
        <v>41</v>
      </c>
      <c r="E126" s="83" t="s">
        <v>17</v>
      </c>
      <c r="F126" s="151">
        <v>1000</v>
      </c>
      <c r="G126" s="130">
        <v>51</v>
      </c>
      <c r="H126" s="84">
        <f t="shared" si="7"/>
        <v>51000</v>
      </c>
      <c r="I126" s="131">
        <f t="shared" si="8"/>
        <v>51000</v>
      </c>
    </row>
    <row r="127" spans="2:10" ht="17.25" customHeight="1" x14ac:dyDescent="0.2">
      <c r="B127" s="81" t="s">
        <v>16</v>
      </c>
      <c r="C127" s="82" t="s">
        <v>30</v>
      </c>
      <c r="D127" s="121" t="s">
        <v>187</v>
      </c>
      <c r="E127" s="83" t="s">
        <v>17</v>
      </c>
      <c r="F127" s="151">
        <v>3000</v>
      </c>
      <c r="G127" s="130">
        <v>52.87</v>
      </c>
      <c r="H127" s="84">
        <f t="shared" ref="H127:H147" si="9">F127*G127</f>
        <v>158610</v>
      </c>
      <c r="I127" s="131">
        <f t="shared" si="8"/>
        <v>158610</v>
      </c>
      <c r="J127" s="119"/>
    </row>
    <row r="128" spans="2:10" ht="17.25" customHeight="1" x14ac:dyDescent="0.2">
      <c r="B128" s="81" t="s">
        <v>16</v>
      </c>
      <c r="C128" s="82" t="s">
        <v>30</v>
      </c>
      <c r="D128" s="121" t="s">
        <v>222</v>
      </c>
      <c r="E128" s="83" t="s">
        <v>17</v>
      </c>
      <c r="F128" s="151">
        <v>2400</v>
      </c>
      <c r="G128" s="130">
        <v>168</v>
      </c>
      <c r="H128" s="84">
        <f t="shared" si="9"/>
        <v>403200</v>
      </c>
      <c r="I128" s="131">
        <f t="shared" si="8"/>
        <v>403200</v>
      </c>
    </row>
    <row r="129" spans="2:9" ht="17.25" customHeight="1" x14ac:dyDescent="0.2">
      <c r="B129" s="81" t="s">
        <v>16</v>
      </c>
      <c r="C129" s="82" t="s">
        <v>30</v>
      </c>
      <c r="D129" s="121" t="s">
        <v>278</v>
      </c>
      <c r="E129" s="83" t="s">
        <v>17</v>
      </c>
      <c r="F129" s="151">
        <v>40</v>
      </c>
      <c r="G129" s="130">
        <v>4305</v>
      </c>
      <c r="H129" s="84">
        <f t="shared" si="9"/>
        <v>172200</v>
      </c>
      <c r="I129" s="131">
        <f t="shared" si="8"/>
        <v>172200</v>
      </c>
    </row>
    <row r="130" spans="2:9" ht="17.25" customHeight="1" x14ac:dyDescent="0.2">
      <c r="B130" s="81" t="s">
        <v>16</v>
      </c>
      <c r="C130" s="82" t="s">
        <v>30</v>
      </c>
      <c r="D130" s="121" t="s">
        <v>279</v>
      </c>
      <c r="E130" s="83" t="s">
        <v>17</v>
      </c>
      <c r="F130" s="151">
        <v>170</v>
      </c>
      <c r="G130" s="130">
        <v>15.98</v>
      </c>
      <c r="H130" s="84">
        <f t="shared" si="9"/>
        <v>2716.6</v>
      </c>
      <c r="I130" s="131">
        <f t="shared" si="8"/>
        <v>2716.6</v>
      </c>
    </row>
    <row r="131" spans="2:9" ht="17.25" customHeight="1" x14ac:dyDescent="0.2">
      <c r="B131" s="81" t="s">
        <v>16</v>
      </c>
      <c r="C131" s="82" t="s">
        <v>30</v>
      </c>
      <c r="D131" s="121" t="s">
        <v>255</v>
      </c>
      <c r="E131" s="83" t="s">
        <v>17</v>
      </c>
      <c r="F131" s="151">
        <v>12</v>
      </c>
      <c r="G131" s="130">
        <v>210.42</v>
      </c>
      <c r="H131" s="84">
        <f t="shared" si="9"/>
        <v>2525.04</v>
      </c>
      <c r="I131" s="131">
        <f t="shared" si="8"/>
        <v>2525.04</v>
      </c>
    </row>
    <row r="132" spans="2:9" ht="17.25" customHeight="1" x14ac:dyDescent="0.2">
      <c r="B132" s="81" t="s">
        <v>16</v>
      </c>
      <c r="C132" s="82" t="s">
        <v>30</v>
      </c>
      <c r="D132" s="121" t="s">
        <v>227</v>
      </c>
      <c r="E132" s="83" t="s">
        <v>17</v>
      </c>
      <c r="F132" s="151">
        <v>113</v>
      </c>
      <c r="G132" s="130">
        <v>757.8</v>
      </c>
      <c r="H132" s="84">
        <f t="shared" si="9"/>
        <v>85631.4</v>
      </c>
      <c r="I132" s="131">
        <f t="shared" si="8"/>
        <v>85631.4</v>
      </c>
    </row>
    <row r="133" spans="2:9" ht="17.25" customHeight="1" x14ac:dyDescent="0.2">
      <c r="B133" s="81" t="s">
        <v>16</v>
      </c>
      <c r="C133" s="82" t="s">
        <v>30</v>
      </c>
      <c r="D133" s="121" t="s">
        <v>84</v>
      </c>
      <c r="E133" s="83" t="s">
        <v>17</v>
      </c>
      <c r="F133" s="151">
        <v>150</v>
      </c>
      <c r="G133" s="130">
        <v>92</v>
      </c>
      <c r="H133" s="84">
        <f t="shared" si="9"/>
        <v>13800</v>
      </c>
      <c r="I133" s="131">
        <f t="shared" si="8"/>
        <v>13800</v>
      </c>
    </row>
    <row r="134" spans="2:9" ht="17.25" customHeight="1" x14ac:dyDescent="0.2">
      <c r="B134" s="81" t="s">
        <v>16</v>
      </c>
      <c r="C134" s="82" t="s">
        <v>30</v>
      </c>
      <c r="D134" s="121" t="s">
        <v>280</v>
      </c>
      <c r="E134" s="83" t="s">
        <v>17</v>
      </c>
      <c r="F134" s="151">
        <v>165</v>
      </c>
      <c r="G134" s="130">
        <v>584</v>
      </c>
      <c r="H134" s="84">
        <f t="shared" si="9"/>
        <v>96360</v>
      </c>
      <c r="I134" s="131">
        <f t="shared" si="8"/>
        <v>96360</v>
      </c>
    </row>
    <row r="135" spans="2:9" ht="17.25" customHeight="1" x14ac:dyDescent="0.2">
      <c r="B135" s="81" t="s">
        <v>16</v>
      </c>
      <c r="C135" s="82" t="s">
        <v>30</v>
      </c>
      <c r="D135" s="121" t="s">
        <v>281</v>
      </c>
      <c r="E135" s="83" t="s">
        <v>17</v>
      </c>
      <c r="F135" s="151">
        <v>140</v>
      </c>
      <c r="G135" s="130">
        <v>38.9</v>
      </c>
      <c r="H135" s="84">
        <f t="shared" si="9"/>
        <v>5446</v>
      </c>
      <c r="I135" s="131">
        <f t="shared" si="8"/>
        <v>5446</v>
      </c>
    </row>
    <row r="136" spans="2:9" ht="17.25" customHeight="1" x14ac:dyDescent="0.2">
      <c r="B136" s="81" t="s">
        <v>16</v>
      </c>
      <c r="C136" s="82" t="s">
        <v>30</v>
      </c>
      <c r="D136" s="121" t="s">
        <v>231</v>
      </c>
      <c r="E136" s="83" t="s">
        <v>17</v>
      </c>
      <c r="F136" s="151">
        <v>185</v>
      </c>
      <c r="G136" s="130">
        <v>22.85</v>
      </c>
      <c r="H136" s="84">
        <f t="shared" si="9"/>
        <v>4227.25</v>
      </c>
      <c r="I136" s="131">
        <f t="shared" si="8"/>
        <v>4227.25</v>
      </c>
    </row>
    <row r="137" spans="2:9" ht="17.25" customHeight="1" x14ac:dyDescent="0.2">
      <c r="B137" s="81" t="s">
        <v>16</v>
      </c>
      <c r="C137" s="82" t="s">
        <v>30</v>
      </c>
      <c r="D137" s="121" t="s">
        <v>108</v>
      </c>
      <c r="E137" s="83" t="s">
        <v>17</v>
      </c>
      <c r="F137" s="151">
        <v>555</v>
      </c>
      <c r="G137" s="130">
        <v>650</v>
      </c>
      <c r="H137" s="84">
        <f t="shared" si="9"/>
        <v>360750</v>
      </c>
      <c r="I137" s="131">
        <f t="shared" si="8"/>
        <v>360750</v>
      </c>
    </row>
    <row r="138" spans="2:9" ht="17.25" customHeight="1" x14ac:dyDescent="0.2">
      <c r="B138" s="81" t="s">
        <v>16</v>
      </c>
      <c r="C138" s="82" t="s">
        <v>30</v>
      </c>
      <c r="D138" s="121" t="s">
        <v>283</v>
      </c>
      <c r="E138" s="83" t="s">
        <v>17</v>
      </c>
      <c r="F138" s="151">
        <v>120</v>
      </c>
      <c r="G138" s="130">
        <v>825.98</v>
      </c>
      <c r="H138" s="84">
        <f t="shared" si="9"/>
        <v>99117.6</v>
      </c>
      <c r="I138" s="131">
        <f t="shared" si="8"/>
        <v>99117.6</v>
      </c>
    </row>
    <row r="139" spans="2:9" ht="17.25" customHeight="1" x14ac:dyDescent="0.2">
      <c r="B139" s="81" t="s">
        <v>16</v>
      </c>
      <c r="C139" s="120" t="s">
        <v>26</v>
      </c>
      <c r="D139" s="121" t="s">
        <v>282</v>
      </c>
      <c r="E139" s="83" t="s">
        <v>17</v>
      </c>
      <c r="F139" s="151">
        <v>250</v>
      </c>
      <c r="G139" s="130">
        <v>9.16</v>
      </c>
      <c r="H139" s="84">
        <f t="shared" si="9"/>
        <v>2290</v>
      </c>
      <c r="I139" s="131">
        <f>H139*1.16</f>
        <v>2656.3999999999996</v>
      </c>
    </row>
    <row r="140" spans="2:9" ht="17.25" customHeight="1" x14ac:dyDescent="0.2">
      <c r="B140" s="81" t="s">
        <v>16</v>
      </c>
      <c r="C140" s="120" t="s">
        <v>26</v>
      </c>
      <c r="D140" s="121" t="s">
        <v>141</v>
      </c>
      <c r="E140" s="83" t="s">
        <v>17</v>
      </c>
      <c r="F140" s="151">
        <v>400</v>
      </c>
      <c r="G140" s="130">
        <v>3.25</v>
      </c>
      <c r="H140" s="84">
        <f t="shared" si="9"/>
        <v>1300</v>
      </c>
      <c r="I140" s="131">
        <f>H140*1.16</f>
        <v>1508</v>
      </c>
    </row>
    <row r="141" spans="2:9" ht="17.25" customHeight="1" x14ac:dyDescent="0.2">
      <c r="B141" s="81" t="s">
        <v>16</v>
      </c>
      <c r="C141" s="120" t="s">
        <v>26</v>
      </c>
      <c r="D141" s="121" t="s">
        <v>284</v>
      </c>
      <c r="E141" s="83" t="s">
        <v>17</v>
      </c>
      <c r="F141" s="151">
        <v>28</v>
      </c>
      <c r="G141" s="130">
        <v>98.34</v>
      </c>
      <c r="H141" s="84">
        <f t="shared" si="9"/>
        <v>2753.52</v>
      </c>
      <c r="I141" s="131">
        <f t="shared" ref="I141:I147" si="10">H141*1.16</f>
        <v>3194.0831999999996</v>
      </c>
    </row>
    <row r="142" spans="2:9" ht="17.25" customHeight="1" x14ac:dyDescent="0.2">
      <c r="B142" s="81" t="s">
        <v>16</v>
      </c>
      <c r="C142" s="120" t="s">
        <v>178</v>
      </c>
      <c r="D142" s="121" t="s">
        <v>285</v>
      </c>
      <c r="E142" s="83" t="s">
        <v>17</v>
      </c>
      <c r="F142" s="151">
        <v>150</v>
      </c>
      <c r="G142" s="130">
        <v>47</v>
      </c>
      <c r="H142" s="84">
        <f t="shared" si="9"/>
        <v>7050</v>
      </c>
      <c r="I142" s="131">
        <f t="shared" si="10"/>
        <v>8177.9999999999991</v>
      </c>
    </row>
    <row r="143" spans="2:9" ht="17.25" customHeight="1" x14ac:dyDescent="0.2">
      <c r="B143" s="81" t="s">
        <v>16</v>
      </c>
      <c r="C143" s="120" t="s">
        <v>178</v>
      </c>
      <c r="D143" s="121" t="s">
        <v>286</v>
      </c>
      <c r="E143" s="83" t="s">
        <v>17</v>
      </c>
      <c r="F143" s="151">
        <v>2100</v>
      </c>
      <c r="G143" s="130">
        <v>18.190000000000001</v>
      </c>
      <c r="H143" s="84">
        <f t="shared" si="9"/>
        <v>38199</v>
      </c>
      <c r="I143" s="131">
        <f t="shared" si="10"/>
        <v>44310.84</v>
      </c>
    </row>
    <row r="144" spans="2:9" ht="17.25" customHeight="1" x14ac:dyDescent="0.2">
      <c r="B144" s="81" t="s">
        <v>16</v>
      </c>
      <c r="C144" s="120" t="s">
        <v>26</v>
      </c>
      <c r="D144" s="121" t="s">
        <v>287</v>
      </c>
      <c r="E144" s="83" t="s">
        <v>17</v>
      </c>
      <c r="F144" s="151">
        <v>600</v>
      </c>
      <c r="G144" s="130">
        <v>30.02</v>
      </c>
      <c r="H144" s="84">
        <f t="shared" si="9"/>
        <v>18012</v>
      </c>
      <c r="I144" s="131">
        <f t="shared" si="10"/>
        <v>20893.919999999998</v>
      </c>
    </row>
    <row r="145" spans="2:9" ht="17.25" customHeight="1" x14ac:dyDescent="0.2">
      <c r="B145" s="81" t="s">
        <v>16</v>
      </c>
      <c r="C145" s="122"/>
      <c r="D145" s="121" t="s">
        <v>288</v>
      </c>
      <c r="E145" s="83" t="s">
        <v>34</v>
      </c>
      <c r="F145" s="151">
        <v>1</v>
      </c>
      <c r="G145" s="130">
        <v>1357.2</v>
      </c>
      <c r="H145" s="84">
        <f t="shared" si="9"/>
        <v>1357.2</v>
      </c>
      <c r="I145" s="131">
        <f t="shared" si="10"/>
        <v>1574.3519999999999</v>
      </c>
    </row>
    <row r="146" spans="2:9" ht="17.25" customHeight="1" x14ac:dyDescent="0.2">
      <c r="B146" s="81" t="s">
        <v>16</v>
      </c>
      <c r="C146" s="122"/>
      <c r="D146" s="121" t="s">
        <v>190</v>
      </c>
      <c r="E146" s="83"/>
      <c r="F146" s="151">
        <v>84</v>
      </c>
      <c r="G146" s="130">
        <v>24.7</v>
      </c>
      <c r="H146" s="84">
        <f t="shared" si="9"/>
        <v>2074.7999999999997</v>
      </c>
      <c r="I146" s="131">
        <f t="shared" si="10"/>
        <v>2406.7679999999996</v>
      </c>
    </row>
    <row r="147" spans="2:9" ht="17.25" customHeight="1" x14ac:dyDescent="0.2">
      <c r="B147" s="81" t="s">
        <v>16</v>
      </c>
      <c r="C147" s="122"/>
      <c r="D147" s="121" t="s">
        <v>176</v>
      </c>
      <c r="E147" s="83"/>
      <c r="F147" s="151">
        <v>30</v>
      </c>
      <c r="G147" s="130">
        <v>325.94</v>
      </c>
      <c r="H147" s="84">
        <f t="shared" si="9"/>
        <v>9778.2000000000007</v>
      </c>
      <c r="I147" s="131">
        <f t="shared" si="10"/>
        <v>11342.712</v>
      </c>
    </row>
    <row r="148" spans="2:9" ht="17.25" customHeight="1" x14ac:dyDescent="0.2">
      <c r="B148" s="81" t="s">
        <v>16</v>
      </c>
      <c r="C148" s="122"/>
      <c r="D148" s="121"/>
      <c r="E148" s="83"/>
      <c r="F148" s="151"/>
      <c r="G148" s="130"/>
      <c r="H148" s="84"/>
      <c r="I148" s="131"/>
    </row>
    <row r="149" spans="2:9" ht="14.25" x14ac:dyDescent="0.2">
      <c r="B149" s="208" t="s">
        <v>15</v>
      </c>
      <c r="C149" s="208"/>
      <c r="D149" s="208"/>
      <c r="E149" s="208"/>
      <c r="F149" s="208"/>
      <c r="G149" s="208"/>
      <c r="H149" s="208"/>
      <c r="I149" s="132">
        <f>SUM(I89:I148)</f>
        <v>3880952.2961999993</v>
      </c>
    </row>
    <row r="150" spans="2:9" x14ac:dyDescent="0.25">
      <c r="B150" s="135" t="s">
        <v>294</v>
      </c>
      <c r="C150" s="136" t="s">
        <v>45</v>
      </c>
      <c r="D150" s="139" t="s">
        <v>235</v>
      </c>
      <c r="E150" s="135" t="s">
        <v>17</v>
      </c>
      <c r="F150" s="140">
        <v>455</v>
      </c>
      <c r="G150" s="141">
        <v>0.52</v>
      </c>
      <c r="H150" s="137">
        <f>G150*F150</f>
        <v>236.6</v>
      </c>
      <c r="I150" s="138">
        <f>H150</f>
        <v>236.6</v>
      </c>
    </row>
    <row r="151" spans="2:9" x14ac:dyDescent="0.25">
      <c r="B151" s="135" t="s">
        <v>294</v>
      </c>
      <c r="C151" s="136" t="s">
        <v>45</v>
      </c>
      <c r="D151" s="139" t="s">
        <v>295</v>
      </c>
      <c r="E151" s="135" t="s">
        <v>17</v>
      </c>
      <c r="F151" s="140">
        <v>1139</v>
      </c>
      <c r="G151" s="134">
        <v>15.3</v>
      </c>
      <c r="H151" s="137">
        <f t="shared" ref="H151:H233" si="11">G151*F151</f>
        <v>17426.7</v>
      </c>
      <c r="I151" s="138">
        <f t="shared" ref="I151:I184" si="12">H151</f>
        <v>17426.7</v>
      </c>
    </row>
    <row r="152" spans="2:9" x14ac:dyDescent="0.25">
      <c r="B152" s="135" t="s">
        <v>294</v>
      </c>
      <c r="C152" s="136" t="s">
        <v>45</v>
      </c>
      <c r="D152" s="139" t="s">
        <v>297</v>
      </c>
      <c r="E152" s="135" t="s">
        <v>17</v>
      </c>
      <c r="F152" s="140">
        <v>450</v>
      </c>
      <c r="G152" s="134">
        <v>5.01</v>
      </c>
      <c r="H152" s="137">
        <f t="shared" si="11"/>
        <v>2254.5</v>
      </c>
      <c r="I152" s="138">
        <f t="shared" si="12"/>
        <v>2254.5</v>
      </c>
    </row>
    <row r="153" spans="2:9" x14ac:dyDescent="0.25">
      <c r="B153" s="135" t="s">
        <v>294</v>
      </c>
      <c r="C153" s="136" t="s">
        <v>45</v>
      </c>
      <c r="D153" s="139" t="s">
        <v>296</v>
      </c>
      <c r="E153" s="135" t="s">
        <v>17</v>
      </c>
      <c r="F153" s="140">
        <v>800</v>
      </c>
      <c r="G153" s="134">
        <v>13.09</v>
      </c>
      <c r="H153" s="137">
        <f t="shared" si="11"/>
        <v>10472</v>
      </c>
      <c r="I153" s="138">
        <f t="shared" si="12"/>
        <v>10472</v>
      </c>
    </row>
    <row r="154" spans="2:9" ht="15.75" x14ac:dyDescent="0.25">
      <c r="B154" s="135" t="s">
        <v>294</v>
      </c>
      <c r="C154" s="136" t="s">
        <v>300</v>
      </c>
      <c r="D154" s="139" t="s">
        <v>298</v>
      </c>
      <c r="E154" s="135" t="s">
        <v>17</v>
      </c>
      <c r="F154" s="140">
        <v>943</v>
      </c>
      <c r="G154" s="134">
        <v>3</v>
      </c>
      <c r="H154" s="137">
        <f t="shared" si="11"/>
        <v>2829</v>
      </c>
      <c r="I154" s="138">
        <f t="shared" si="12"/>
        <v>2829</v>
      </c>
    </row>
    <row r="155" spans="2:9" x14ac:dyDescent="0.25">
      <c r="B155" s="135" t="s">
        <v>294</v>
      </c>
      <c r="C155" s="136" t="s">
        <v>300</v>
      </c>
      <c r="D155" s="139" t="s">
        <v>299</v>
      </c>
      <c r="E155" s="135" t="s">
        <v>17</v>
      </c>
      <c r="F155" s="140">
        <v>260</v>
      </c>
      <c r="G155" s="134">
        <v>1.44</v>
      </c>
      <c r="H155" s="137">
        <f t="shared" si="11"/>
        <v>374.4</v>
      </c>
      <c r="I155" s="138">
        <f t="shared" si="12"/>
        <v>374.4</v>
      </c>
    </row>
    <row r="156" spans="2:9" x14ac:dyDescent="0.25">
      <c r="B156" s="135" t="s">
        <v>294</v>
      </c>
      <c r="C156" s="136" t="s">
        <v>45</v>
      </c>
      <c r="D156" s="139" t="s">
        <v>85</v>
      </c>
      <c r="E156" s="135" t="s">
        <v>17</v>
      </c>
      <c r="F156" s="140">
        <v>164</v>
      </c>
      <c r="G156" s="134">
        <v>282.35000000000002</v>
      </c>
      <c r="H156" s="137">
        <f t="shared" si="11"/>
        <v>46305.4</v>
      </c>
      <c r="I156" s="138">
        <f t="shared" si="12"/>
        <v>46305.4</v>
      </c>
    </row>
    <row r="157" spans="2:9" x14ac:dyDescent="0.25">
      <c r="B157" s="135" t="s">
        <v>294</v>
      </c>
      <c r="C157" s="136" t="s">
        <v>300</v>
      </c>
      <c r="D157" s="139" t="s">
        <v>248</v>
      </c>
      <c r="E157" s="135" t="s">
        <v>17</v>
      </c>
      <c r="F157" s="140">
        <v>1700</v>
      </c>
      <c r="G157" s="134">
        <v>70</v>
      </c>
      <c r="H157" s="137">
        <f t="shared" si="11"/>
        <v>119000</v>
      </c>
      <c r="I157" s="138">
        <f t="shared" si="12"/>
        <v>119000</v>
      </c>
    </row>
    <row r="158" spans="2:9" x14ac:dyDescent="0.25">
      <c r="B158" s="135" t="s">
        <v>294</v>
      </c>
      <c r="C158" s="25" t="s">
        <v>26</v>
      </c>
      <c r="D158" s="139" t="s">
        <v>236</v>
      </c>
      <c r="E158" s="135" t="s">
        <v>17</v>
      </c>
      <c r="F158" s="140">
        <v>440</v>
      </c>
      <c r="G158" s="134">
        <v>0.53</v>
      </c>
      <c r="H158" s="137">
        <f t="shared" si="11"/>
        <v>233.20000000000002</v>
      </c>
      <c r="I158" s="138">
        <f t="shared" si="12"/>
        <v>233.20000000000002</v>
      </c>
    </row>
    <row r="159" spans="2:9" x14ac:dyDescent="0.25">
      <c r="B159" s="135" t="s">
        <v>294</v>
      </c>
      <c r="C159" s="25" t="s">
        <v>26</v>
      </c>
      <c r="D159" s="139" t="s">
        <v>301</v>
      </c>
      <c r="E159" s="135" t="s">
        <v>17</v>
      </c>
      <c r="F159" s="140">
        <v>350</v>
      </c>
      <c r="G159" s="134">
        <v>61.27</v>
      </c>
      <c r="H159" s="137">
        <f t="shared" si="11"/>
        <v>21444.5</v>
      </c>
      <c r="I159" s="138">
        <f t="shared" si="12"/>
        <v>21444.5</v>
      </c>
    </row>
    <row r="160" spans="2:9" x14ac:dyDescent="0.25">
      <c r="B160" s="135" t="s">
        <v>294</v>
      </c>
      <c r="C160" s="25" t="s">
        <v>26</v>
      </c>
      <c r="D160" s="139" t="s">
        <v>82</v>
      </c>
      <c r="E160" s="135" t="s">
        <v>17</v>
      </c>
      <c r="F160" s="140">
        <v>1000</v>
      </c>
      <c r="G160" s="134">
        <v>0.4</v>
      </c>
      <c r="H160" s="137">
        <f t="shared" si="11"/>
        <v>400</v>
      </c>
      <c r="I160" s="138">
        <f t="shared" si="12"/>
        <v>400</v>
      </c>
    </row>
    <row r="161" spans="2:9" x14ac:dyDescent="0.25">
      <c r="B161" s="135" t="s">
        <v>294</v>
      </c>
      <c r="C161" s="25" t="s">
        <v>26</v>
      </c>
      <c r="D161" s="139" t="s">
        <v>111</v>
      </c>
      <c r="E161" s="135" t="s">
        <v>17</v>
      </c>
      <c r="F161" s="140">
        <v>1150</v>
      </c>
      <c r="G161" s="134">
        <v>89.61</v>
      </c>
      <c r="H161" s="137">
        <f t="shared" si="11"/>
        <v>103051.5</v>
      </c>
      <c r="I161" s="138">
        <f t="shared" si="12"/>
        <v>103051.5</v>
      </c>
    </row>
    <row r="162" spans="2:9" x14ac:dyDescent="0.25">
      <c r="B162" s="135" t="s">
        <v>294</v>
      </c>
      <c r="C162" s="25" t="s">
        <v>26</v>
      </c>
      <c r="D162" s="139" t="s">
        <v>71</v>
      </c>
      <c r="E162" s="135" t="s">
        <v>17</v>
      </c>
      <c r="F162" s="140">
        <v>353</v>
      </c>
      <c r="G162" s="134">
        <v>0.6</v>
      </c>
      <c r="H162" s="137">
        <f t="shared" si="11"/>
        <v>211.79999999999998</v>
      </c>
      <c r="I162" s="138">
        <f t="shared" si="12"/>
        <v>211.79999999999998</v>
      </c>
    </row>
    <row r="163" spans="2:9" x14ac:dyDescent="0.25">
      <c r="B163" s="135" t="s">
        <v>294</v>
      </c>
      <c r="C163" s="25" t="s">
        <v>26</v>
      </c>
      <c r="D163" s="139" t="s">
        <v>302</v>
      </c>
      <c r="E163" s="135" t="s">
        <v>17</v>
      </c>
      <c r="F163" s="140">
        <v>113</v>
      </c>
      <c r="G163" s="134">
        <v>49.37</v>
      </c>
      <c r="H163" s="137">
        <f t="shared" si="11"/>
        <v>5578.8099999999995</v>
      </c>
      <c r="I163" s="138">
        <f t="shared" si="12"/>
        <v>5578.8099999999995</v>
      </c>
    </row>
    <row r="164" spans="2:9" x14ac:dyDescent="0.25">
      <c r="B164" s="135" t="s">
        <v>294</v>
      </c>
      <c r="C164" s="25" t="s">
        <v>26</v>
      </c>
      <c r="D164" s="139" t="s">
        <v>303</v>
      </c>
      <c r="E164" s="135" t="s">
        <v>17</v>
      </c>
      <c r="F164" s="140">
        <v>171</v>
      </c>
      <c r="G164" s="134">
        <v>34.340000000000003</v>
      </c>
      <c r="H164" s="137">
        <f t="shared" si="11"/>
        <v>5872.14</v>
      </c>
      <c r="I164" s="138">
        <f t="shared" si="12"/>
        <v>5872.14</v>
      </c>
    </row>
    <row r="165" spans="2:9" x14ac:dyDescent="0.25">
      <c r="B165" s="135" t="s">
        <v>294</v>
      </c>
      <c r="C165" s="25" t="s">
        <v>26</v>
      </c>
      <c r="D165" s="139" t="s">
        <v>304</v>
      </c>
      <c r="E165" s="135" t="s">
        <v>17</v>
      </c>
      <c r="F165" s="140">
        <v>1800</v>
      </c>
      <c r="G165" s="134">
        <v>19.16</v>
      </c>
      <c r="H165" s="137">
        <f t="shared" si="11"/>
        <v>34488</v>
      </c>
      <c r="I165" s="138">
        <f t="shared" si="12"/>
        <v>34488</v>
      </c>
    </row>
    <row r="166" spans="2:9" x14ac:dyDescent="0.25">
      <c r="B166" s="135" t="s">
        <v>294</v>
      </c>
      <c r="C166" s="25" t="s">
        <v>26</v>
      </c>
      <c r="D166" s="139" t="s">
        <v>87</v>
      </c>
      <c r="E166" s="135" t="s">
        <v>17</v>
      </c>
      <c r="F166" s="140">
        <v>2400</v>
      </c>
      <c r="G166" s="134">
        <v>63.64</v>
      </c>
      <c r="H166" s="137">
        <f t="shared" si="11"/>
        <v>152736</v>
      </c>
      <c r="I166" s="138">
        <f t="shared" si="12"/>
        <v>152736</v>
      </c>
    </row>
    <row r="167" spans="2:9" x14ac:dyDescent="0.25">
      <c r="B167" s="135" t="s">
        <v>294</v>
      </c>
      <c r="C167" s="18" t="s">
        <v>30</v>
      </c>
      <c r="D167" s="139" t="s">
        <v>305</v>
      </c>
      <c r="E167" s="135" t="s">
        <v>17</v>
      </c>
      <c r="F167" s="140">
        <v>1650</v>
      </c>
      <c r="G167" s="134">
        <v>5.98</v>
      </c>
      <c r="H167" s="137">
        <f t="shared" si="11"/>
        <v>9867</v>
      </c>
      <c r="I167" s="138">
        <f t="shared" si="12"/>
        <v>9867</v>
      </c>
    </row>
    <row r="168" spans="2:9" x14ac:dyDescent="0.25">
      <c r="B168" s="135" t="s">
        <v>294</v>
      </c>
      <c r="C168" s="18" t="s">
        <v>30</v>
      </c>
      <c r="D168" s="139" t="s">
        <v>196</v>
      </c>
      <c r="E168" s="135" t="s">
        <v>17</v>
      </c>
      <c r="F168" s="140">
        <v>570</v>
      </c>
      <c r="G168" s="134">
        <v>179.95</v>
      </c>
      <c r="H168" s="137">
        <f t="shared" si="11"/>
        <v>102571.5</v>
      </c>
      <c r="I168" s="138">
        <f t="shared" si="12"/>
        <v>102571.5</v>
      </c>
    </row>
    <row r="169" spans="2:9" x14ac:dyDescent="0.25">
      <c r="B169" s="135" t="s">
        <v>294</v>
      </c>
      <c r="C169" s="18" t="s">
        <v>30</v>
      </c>
      <c r="D169" s="139" t="s">
        <v>306</v>
      </c>
      <c r="E169" s="135" t="s">
        <v>17</v>
      </c>
      <c r="F169" s="140">
        <v>2000</v>
      </c>
      <c r="G169" s="134">
        <v>215</v>
      </c>
      <c r="H169" s="137">
        <f t="shared" si="11"/>
        <v>430000</v>
      </c>
      <c r="I169" s="138">
        <f t="shared" si="12"/>
        <v>430000</v>
      </c>
    </row>
    <row r="170" spans="2:9" x14ac:dyDescent="0.25">
      <c r="B170" s="135" t="s">
        <v>294</v>
      </c>
      <c r="C170" s="18" t="s">
        <v>30</v>
      </c>
      <c r="D170" s="139" t="s">
        <v>262</v>
      </c>
      <c r="E170" s="135" t="s">
        <v>17</v>
      </c>
      <c r="F170" s="140">
        <v>3196</v>
      </c>
      <c r="G170" s="134">
        <v>52.98</v>
      </c>
      <c r="H170" s="137">
        <f t="shared" si="11"/>
        <v>169324.08</v>
      </c>
      <c r="I170" s="138">
        <f t="shared" si="12"/>
        <v>169324.08</v>
      </c>
    </row>
    <row r="171" spans="2:9" x14ac:dyDescent="0.25">
      <c r="B171" s="135" t="s">
        <v>294</v>
      </c>
      <c r="C171" s="18" t="s">
        <v>30</v>
      </c>
      <c r="D171" s="139" t="s">
        <v>35</v>
      </c>
      <c r="E171" s="135" t="s">
        <v>17</v>
      </c>
      <c r="F171" s="140">
        <v>400</v>
      </c>
      <c r="G171" s="134">
        <v>56.65</v>
      </c>
      <c r="H171" s="137">
        <f t="shared" si="11"/>
        <v>22660</v>
      </c>
      <c r="I171" s="138">
        <f t="shared" si="12"/>
        <v>22660</v>
      </c>
    </row>
    <row r="172" spans="2:9" x14ac:dyDescent="0.25">
      <c r="B172" s="135" t="s">
        <v>294</v>
      </c>
      <c r="C172" s="18" t="s">
        <v>30</v>
      </c>
      <c r="D172" s="139" t="s">
        <v>144</v>
      </c>
      <c r="E172" s="135" t="s">
        <v>17</v>
      </c>
      <c r="F172" s="140">
        <v>182</v>
      </c>
      <c r="G172" s="134">
        <v>22.8</v>
      </c>
      <c r="H172" s="137">
        <f t="shared" si="11"/>
        <v>4149.6000000000004</v>
      </c>
      <c r="I172" s="138">
        <f t="shared" si="12"/>
        <v>4149.6000000000004</v>
      </c>
    </row>
    <row r="173" spans="2:9" x14ac:dyDescent="0.25">
      <c r="B173" s="135" t="s">
        <v>294</v>
      </c>
      <c r="C173" s="18" t="s">
        <v>30</v>
      </c>
      <c r="D173" s="139" t="s">
        <v>307</v>
      </c>
      <c r="E173" s="135" t="s">
        <v>17</v>
      </c>
      <c r="F173" s="140">
        <v>165</v>
      </c>
      <c r="G173" s="134">
        <v>66.67</v>
      </c>
      <c r="H173" s="137">
        <f t="shared" si="11"/>
        <v>11000.550000000001</v>
      </c>
      <c r="I173" s="138">
        <f t="shared" si="12"/>
        <v>11000.550000000001</v>
      </c>
    </row>
    <row r="174" spans="2:9" x14ac:dyDescent="0.25">
      <c r="B174" s="135" t="s">
        <v>294</v>
      </c>
      <c r="C174" s="18" t="s">
        <v>30</v>
      </c>
      <c r="D174" s="139" t="s">
        <v>308</v>
      </c>
      <c r="E174" s="135" t="s">
        <v>17</v>
      </c>
      <c r="F174" s="140">
        <v>1140</v>
      </c>
      <c r="G174" s="134">
        <v>17.95</v>
      </c>
      <c r="H174" s="137">
        <f t="shared" si="11"/>
        <v>20463</v>
      </c>
      <c r="I174" s="138">
        <f t="shared" si="12"/>
        <v>20463</v>
      </c>
    </row>
    <row r="175" spans="2:9" x14ac:dyDescent="0.25">
      <c r="B175" s="135" t="s">
        <v>294</v>
      </c>
      <c r="C175" s="18" t="s">
        <v>30</v>
      </c>
      <c r="D175" s="139" t="s">
        <v>309</v>
      </c>
      <c r="E175" s="135" t="s">
        <v>17</v>
      </c>
      <c r="F175" s="140">
        <v>20</v>
      </c>
      <c r="G175" s="134">
        <v>64.23</v>
      </c>
      <c r="H175" s="137">
        <f t="shared" si="11"/>
        <v>1284.6000000000001</v>
      </c>
      <c r="I175" s="138">
        <f t="shared" si="12"/>
        <v>1284.6000000000001</v>
      </c>
    </row>
    <row r="176" spans="2:9" x14ac:dyDescent="0.25">
      <c r="B176" s="135" t="s">
        <v>294</v>
      </c>
      <c r="C176" s="18" t="s">
        <v>30</v>
      </c>
      <c r="D176" s="139" t="s">
        <v>310</v>
      </c>
      <c r="E176" s="135" t="s">
        <v>17</v>
      </c>
      <c r="F176" s="140">
        <v>480</v>
      </c>
      <c r="G176" s="134">
        <v>196</v>
      </c>
      <c r="H176" s="137">
        <f t="shared" si="11"/>
        <v>94080</v>
      </c>
      <c r="I176" s="138">
        <f t="shared" si="12"/>
        <v>94080</v>
      </c>
    </row>
    <row r="177" spans="2:9" x14ac:dyDescent="0.25">
      <c r="B177" s="135" t="s">
        <v>294</v>
      </c>
      <c r="C177" s="18" t="s">
        <v>30</v>
      </c>
      <c r="D177" s="139" t="s">
        <v>149</v>
      </c>
      <c r="E177" s="135" t="s">
        <v>17</v>
      </c>
      <c r="F177" s="140">
        <v>7000</v>
      </c>
      <c r="G177" s="134">
        <v>5.0999999999999996</v>
      </c>
      <c r="H177" s="137">
        <f t="shared" si="11"/>
        <v>35700</v>
      </c>
      <c r="I177" s="138">
        <f t="shared" si="12"/>
        <v>35700</v>
      </c>
    </row>
    <row r="178" spans="2:9" x14ac:dyDescent="0.25">
      <c r="B178" s="135" t="s">
        <v>294</v>
      </c>
      <c r="C178" s="18" t="s">
        <v>30</v>
      </c>
      <c r="D178" s="139" t="s">
        <v>311</v>
      </c>
      <c r="E178" s="135" t="s">
        <v>17</v>
      </c>
      <c r="F178" s="140">
        <v>206</v>
      </c>
      <c r="G178" s="134">
        <v>63.2</v>
      </c>
      <c r="H178" s="137">
        <f t="shared" si="11"/>
        <v>13019.2</v>
      </c>
      <c r="I178" s="138">
        <f t="shared" si="12"/>
        <v>13019.2</v>
      </c>
    </row>
    <row r="179" spans="2:9" x14ac:dyDescent="0.25">
      <c r="B179" s="135" t="s">
        <v>294</v>
      </c>
      <c r="C179" s="18" t="s">
        <v>30</v>
      </c>
      <c r="D179" s="139" t="s">
        <v>312</v>
      </c>
      <c r="E179" s="135" t="s">
        <v>17</v>
      </c>
      <c r="F179" s="140">
        <v>1200</v>
      </c>
      <c r="G179" s="134">
        <v>48.18</v>
      </c>
      <c r="H179" s="137">
        <f t="shared" si="11"/>
        <v>57816</v>
      </c>
      <c r="I179" s="138">
        <f t="shared" si="12"/>
        <v>57816</v>
      </c>
    </row>
    <row r="180" spans="2:9" x14ac:dyDescent="0.25">
      <c r="B180" s="135" t="s">
        <v>294</v>
      </c>
      <c r="C180" s="18" t="s">
        <v>30</v>
      </c>
      <c r="D180" s="139" t="s">
        <v>276</v>
      </c>
      <c r="E180" s="135" t="s">
        <v>17</v>
      </c>
      <c r="F180" s="140">
        <v>18</v>
      </c>
      <c r="G180" s="134">
        <v>214.88</v>
      </c>
      <c r="H180" s="137">
        <f t="shared" si="11"/>
        <v>3867.84</v>
      </c>
      <c r="I180" s="138">
        <f t="shared" si="12"/>
        <v>3867.84</v>
      </c>
    </row>
    <row r="181" spans="2:9" x14ac:dyDescent="0.25">
      <c r="B181" s="135" t="s">
        <v>294</v>
      </c>
      <c r="C181" s="18" t="s">
        <v>30</v>
      </c>
      <c r="D181" s="139" t="s">
        <v>313</v>
      </c>
      <c r="E181" s="135" t="s">
        <v>17</v>
      </c>
      <c r="F181" s="140">
        <v>188</v>
      </c>
      <c r="G181" s="134">
        <v>11.85</v>
      </c>
      <c r="H181" s="137">
        <f t="shared" si="11"/>
        <v>2227.7999999999997</v>
      </c>
      <c r="I181" s="138">
        <f t="shared" si="12"/>
        <v>2227.7999999999997</v>
      </c>
    </row>
    <row r="182" spans="2:9" x14ac:dyDescent="0.25">
      <c r="B182" s="135" t="s">
        <v>294</v>
      </c>
      <c r="C182" s="18" t="s">
        <v>30</v>
      </c>
      <c r="D182" s="139" t="s">
        <v>246</v>
      </c>
      <c r="E182" s="135" t="s">
        <v>17</v>
      </c>
      <c r="F182" s="140">
        <v>950</v>
      </c>
      <c r="G182" s="134">
        <v>42</v>
      </c>
      <c r="H182" s="137">
        <f t="shared" si="11"/>
        <v>39900</v>
      </c>
      <c r="I182" s="138">
        <f t="shared" si="12"/>
        <v>39900</v>
      </c>
    </row>
    <row r="183" spans="2:9" x14ac:dyDescent="0.25">
      <c r="B183" s="135" t="s">
        <v>294</v>
      </c>
      <c r="C183" s="18" t="s">
        <v>30</v>
      </c>
      <c r="D183" s="139" t="s">
        <v>86</v>
      </c>
      <c r="E183" s="135" t="s">
        <v>17</v>
      </c>
      <c r="F183" s="140">
        <v>2445</v>
      </c>
      <c r="G183" s="134">
        <v>652</v>
      </c>
      <c r="H183" s="137">
        <f t="shared" si="11"/>
        <v>1594140</v>
      </c>
      <c r="I183" s="138">
        <f t="shared" si="12"/>
        <v>1594140</v>
      </c>
    </row>
    <row r="184" spans="2:9" x14ac:dyDescent="0.25">
      <c r="B184" s="135" t="s">
        <v>294</v>
      </c>
      <c r="C184" s="18" t="s">
        <v>30</v>
      </c>
      <c r="D184" s="139" t="s">
        <v>234</v>
      </c>
      <c r="E184" s="135" t="s">
        <v>17</v>
      </c>
      <c r="F184" s="140">
        <v>500</v>
      </c>
      <c r="G184" s="134">
        <v>147.13999999999999</v>
      </c>
      <c r="H184" s="137">
        <f t="shared" si="11"/>
        <v>73570</v>
      </c>
      <c r="I184" s="138">
        <f t="shared" si="12"/>
        <v>73570</v>
      </c>
    </row>
    <row r="185" spans="2:9" x14ac:dyDescent="0.25">
      <c r="B185" s="135" t="s">
        <v>294</v>
      </c>
      <c r="C185" s="18" t="s">
        <v>45</v>
      </c>
      <c r="D185" s="139" t="s">
        <v>51</v>
      </c>
      <c r="E185" s="135" t="s">
        <v>17</v>
      </c>
      <c r="F185" s="140">
        <v>16</v>
      </c>
      <c r="G185" s="134">
        <v>806.76</v>
      </c>
      <c r="H185" s="137">
        <f t="shared" si="11"/>
        <v>12908.16</v>
      </c>
      <c r="I185" s="138">
        <f>H185*1.16</f>
        <v>14973.4656</v>
      </c>
    </row>
    <row r="186" spans="2:9" x14ac:dyDescent="0.25">
      <c r="B186" s="135" t="s">
        <v>294</v>
      </c>
      <c r="C186" s="18" t="s">
        <v>45</v>
      </c>
      <c r="D186" s="142" t="s">
        <v>358</v>
      </c>
      <c r="E186" s="135" t="s">
        <v>17</v>
      </c>
      <c r="F186" s="140">
        <v>4000</v>
      </c>
      <c r="G186" s="134">
        <v>0.75</v>
      </c>
      <c r="H186" s="137">
        <f t="shared" si="11"/>
        <v>3000</v>
      </c>
      <c r="I186" s="138">
        <f>H186*1.16</f>
        <v>3479.9999999999995</v>
      </c>
    </row>
    <row r="187" spans="2:9" x14ac:dyDescent="0.25">
      <c r="B187" s="135" t="s">
        <v>294</v>
      </c>
      <c r="C187" s="18" t="s">
        <v>45</v>
      </c>
      <c r="D187" s="139" t="s">
        <v>359</v>
      </c>
      <c r="E187" s="135" t="s">
        <v>17</v>
      </c>
      <c r="F187" s="140">
        <v>2500</v>
      </c>
      <c r="G187" s="134">
        <v>33</v>
      </c>
      <c r="H187" s="137">
        <f t="shared" si="11"/>
        <v>82500</v>
      </c>
      <c r="I187" s="138">
        <f t="shared" ref="I187:I233" si="13">H187*1.16</f>
        <v>95700</v>
      </c>
    </row>
    <row r="188" spans="2:9" x14ac:dyDescent="0.25">
      <c r="B188" s="135" t="s">
        <v>294</v>
      </c>
      <c r="C188" s="18" t="s">
        <v>45</v>
      </c>
      <c r="D188" s="139" t="s">
        <v>314</v>
      </c>
      <c r="E188" s="135" t="s">
        <v>17</v>
      </c>
      <c r="F188" s="140">
        <v>10</v>
      </c>
      <c r="G188" s="134">
        <v>295</v>
      </c>
      <c r="H188" s="137">
        <f t="shared" si="11"/>
        <v>2950</v>
      </c>
      <c r="I188" s="138">
        <f t="shared" si="13"/>
        <v>3421.9999999999995</v>
      </c>
    </row>
    <row r="189" spans="2:9" x14ac:dyDescent="0.25">
      <c r="B189" s="135" t="s">
        <v>294</v>
      </c>
      <c r="C189" s="18" t="s">
        <v>45</v>
      </c>
      <c r="D189" s="139" t="s">
        <v>315</v>
      </c>
      <c r="E189" s="135" t="s">
        <v>17</v>
      </c>
      <c r="F189" s="140">
        <v>15</v>
      </c>
      <c r="G189" s="134">
        <v>295</v>
      </c>
      <c r="H189" s="137">
        <f t="shared" si="11"/>
        <v>4425</v>
      </c>
      <c r="I189" s="138">
        <f t="shared" si="13"/>
        <v>5133</v>
      </c>
    </row>
    <row r="190" spans="2:9" x14ac:dyDescent="0.25">
      <c r="B190" s="135" t="s">
        <v>294</v>
      </c>
      <c r="C190" s="18" t="s">
        <v>45</v>
      </c>
      <c r="D190" s="139" t="s">
        <v>316</v>
      </c>
      <c r="E190" s="135" t="s">
        <v>17</v>
      </c>
      <c r="F190" s="140">
        <v>30</v>
      </c>
      <c r="G190" s="134">
        <v>295</v>
      </c>
      <c r="H190" s="137">
        <f t="shared" si="11"/>
        <v>8850</v>
      </c>
      <c r="I190" s="138">
        <f t="shared" si="13"/>
        <v>10266</v>
      </c>
    </row>
    <row r="191" spans="2:9" x14ac:dyDescent="0.25">
      <c r="B191" s="135" t="s">
        <v>294</v>
      </c>
      <c r="C191" s="18" t="s">
        <v>317</v>
      </c>
      <c r="D191" s="139" t="s">
        <v>176</v>
      </c>
      <c r="E191" s="135" t="s">
        <v>17</v>
      </c>
      <c r="F191" s="140">
        <v>40</v>
      </c>
      <c r="G191" s="134">
        <v>325.94</v>
      </c>
      <c r="H191" s="137">
        <f t="shared" si="11"/>
        <v>13037.6</v>
      </c>
      <c r="I191" s="138">
        <f t="shared" si="13"/>
        <v>15123.616</v>
      </c>
    </row>
    <row r="192" spans="2:9" x14ac:dyDescent="0.25">
      <c r="B192" s="135" t="s">
        <v>294</v>
      </c>
      <c r="C192" s="18" t="s">
        <v>317</v>
      </c>
      <c r="D192" s="139" t="s">
        <v>318</v>
      </c>
      <c r="E192" s="135" t="s">
        <v>17</v>
      </c>
      <c r="F192" s="140">
        <v>96</v>
      </c>
      <c r="G192" s="134">
        <v>19.05</v>
      </c>
      <c r="H192" s="137">
        <f t="shared" si="11"/>
        <v>1828.8000000000002</v>
      </c>
      <c r="I192" s="138">
        <f t="shared" si="13"/>
        <v>2121.4079999999999</v>
      </c>
    </row>
    <row r="193" spans="2:9" x14ac:dyDescent="0.25">
      <c r="B193" s="135" t="s">
        <v>294</v>
      </c>
      <c r="C193" s="18" t="s">
        <v>317</v>
      </c>
      <c r="D193" s="139" t="s">
        <v>319</v>
      </c>
      <c r="E193" s="135" t="s">
        <v>17</v>
      </c>
      <c r="F193" s="140">
        <v>8</v>
      </c>
      <c r="G193" s="134">
        <v>79.78</v>
      </c>
      <c r="H193" s="137">
        <f t="shared" si="11"/>
        <v>638.24</v>
      </c>
      <c r="I193" s="138">
        <f t="shared" si="13"/>
        <v>740.35839999999996</v>
      </c>
    </row>
    <row r="194" spans="2:9" x14ac:dyDescent="0.25">
      <c r="B194" s="135" t="s">
        <v>294</v>
      </c>
      <c r="C194" s="18" t="s">
        <v>320</v>
      </c>
      <c r="D194" s="139" t="s">
        <v>321</v>
      </c>
      <c r="E194" s="135" t="s">
        <v>17</v>
      </c>
      <c r="F194" s="140">
        <v>100</v>
      </c>
      <c r="G194" s="134">
        <v>3.25</v>
      </c>
      <c r="H194" s="137">
        <f t="shared" si="11"/>
        <v>325</v>
      </c>
      <c r="I194" s="138">
        <f t="shared" si="13"/>
        <v>377</v>
      </c>
    </row>
    <row r="195" spans="2:9" x14ac:dyDescent="0.25">
      <c r="B195" s="135" t="s">
        <v>294</v>
      </c>
      <c r="C195" s="18" t="s">
        <v>320</v>
      </c>
      <c r="D195" s="139" t="s">
        <v>128</v>
      </c>
      <c r="E195" s="135" t="s">
        <v>17</v>
      </c>
      <c r="F195" s="140">
        <v>100</v>
      </c>
      <c r="G195" s="134">
        <v>3.25</v>
      </c>
      <c r="H195" s="137">
        <f t="shared" si="11"/>
        <v>325</v>
      </c>
      <c r="I195" s="138">
        <f t="shared" si="13"/>
        <v>377</v>
      </c>
    </row>
    <row r="196" spans="2:9" x14ac:dyDescent="0.25">
      <c r="B196" s="135" t="s">
        <v>294</v>
      </c>
      <c r="C196" s="18" t="s">
        <v>322</v>
      </c>
      <c r="D196" s="139" t="s">
        <v>323</v>
      </c>
      <c r="E196" s="135" t="s">
        <v>17</v>
      </c>
      <c r="F196" s="140">
        <v>5</v>
      </c>
      <c r="G196" s="134">
        <v>218.88</v>
      </c>
      <c r="H196" s="137">
        <f t="shared" si="11"/>
        <v>1094.4000000000001</v>
      </c>
      <c r="I196" s="138">
        <f t="shared" si="13"/>
        <v>1269.5039999999999</v>
      </c>
    </row>
    <row r="197" spans="2:9" x14ac:dyDescent="0.25">
      <c r="B197" s="135" t="s">
        <v>294</v>
      </c>
      <c r="C197" s="18" t="s">
        <v>324</v>
      </c>
      <c r="D197" s="139" t="s">
        <v>325</v>
      </c>
      <c r="E197" s="135" t="s">
        <v>17</v>
      </c>
      <c r="F197" s="140">
        <v>10</v>
      </c>
      <c r="G197" s="134">
        <v>545.59</v>
      </c>
      <c r="H197" s="137">
        <f t="shared" si="11"/>
        <v>5455.9000000000005</v>
      </c>
      <c r="I197" s="138">
        <f t="shared" si="13"/>
        <v>6328.8440000000001</v>
      </c>
    </row>
    <row r="198" spans="2:9" x14ac:dyDescent="0.25">
      <c r="B198" s="135" t="s">
        <v>294</v>
      </c>
      <c r="C198" s="18" t="s">
        <v>324</v>
      </c>
      <c r="D198" s="139" t="s">
        <v>326</v>
      </c>
      <c r="E198" s="135" t="s">
        <v>17</v>
      </c>
      <c r="F198" s="140">
        <v>900</v>
      </c>
      <c r="G198" s="134">
        <v>8.94</v>
      </c>
      <c r="H198" s="137">
        <f t="shared" si="11"/>
        <v>8046</v>
      </c>
      <c r="I198" s="138">
        <f t="shared" si="13"/>
        <v>9333.3599999999988</v>
      </c>
    </row>
    <row r="199" spans="2:9" x14ac:dyDescent="0.25">
      <c r="B199" s="135" t="s">
        <v>294</v>
      </c>
      <c r="C199" s="18" t="s">
        <v>324</v>
      </c>
      <c r="D199" s="139" t="s">
        <v>327</v>
      </c>
      <c r="E199" s="135" t="s">
        <v>17</v>
      </c>
      <c r="F199" s="140">
        <v>128</v>
      </c>
      <c r="G199" s="134">
        <v>30</v>
      </c>
      <c r="H199" s="137">
        <f t="shared" si="11"/>
        <v>3840</v>
      </c>
      <c r="I199" s="138">
        <f t="shared" si="13"/>
        <v>4454.3999999999996</v>
      </c>
    </row>
    <row r="200" spans="2:9" x14ac:dyDescent="0.25">
      <c r="B200" s="135" t="s">
        <v>294</v>
      </c>
      <c r="C200" s="18" t="s">
        <v>324</v>
      </c>
      <c r="D200" s="139" t="s">
        <v>328</v>
      </c>
      <c r="E200" s="135" t="s">
        <v>17</v>
      </c>
      <c r="F200" s="140">
        <v>400</v>
      </c>
      <c r="G200" s="134">
        <v>47.12</v>
      </c>
      <c r="H200" s="137">
        <f t="shared" si="11"/>
        <v>18848</v>
      </c>
      <c r="I200" s="138">
        <f t="shared" si="13"/>
        <v>21863.68</v>
      </c>
    </row>
    <row r="201" spans="2:9" x14ac:dyDescent="0.25">
      <c r="B201" s="135" t="s">
        <v>294</v>
      </c>
      <c r="C201" s="18" t="s">
        <v>324</v>
      </c>
      <c r="D201" s="139" t="s">
        <v>329</v>
      </c>
      <c r="E201" s="135" t="s">
        <v>17</v>
      </c>
      <c r="F201" s="140">
        <v>250</v>
      </c>
      <c r="G201" s="134">
        <v>41.3</v>
      </c>
      <c r="H201" s="137">
        <f t="shared" si="11"/>
        <v>10325</v>
      </c>
      <c r="I201" s="138">
        <f t="shared" si="13"/>
        <v>11977</v>
      </c>
    </row>
    <row r="202" spans="2:9" x14ac:dyDescent="0.25">
      <c r="B202" s="135" t="s">
        <v>294</v>
      </c>
      <c r="C202" s="18" t="s">
        <v>324</v>
      </c>
      <c r="D202" s="139" t="s">
        <v>330</v>
      </c>
      <c r="E202" s="135" t="s">
        <v>17</v>
      </c>
      <c r="F202" s="140">
        <v>83</v>
      </c>
      <c r="G202" s="134">
        <v>15.78</v>
      </c>
      <c r="H202" s="137">
        <f t="shared" si="11"/>
        <v>1309.74</v>
      </c>
      <c r="I202" s="138">
        <f t="shared" si="13"/>
        <v>1519.2983999999999</v>
      </c>
    </row>
    <row r="203" spans="2:9" x14ac:dyDescent="0.25">
      <c r="B203" s="135" t="s">
        <v>294</v>
      </c>
      <c r="C203" s="18" t="s">
        <v>324</v>
      </c>
      <c r="D203" s="139" t="s">
        <v>122</v>
      </c>
      <c r="E203" s="135" t="s">
        <v>17</v>
      </c>
      <c r="F203" s="140">
        <v>300</v>
      </c>
      <c r="G203" s="134">
        <v>2.79</v>
      </c>
      <c r="H203" s="137">
        <f t="shared" si="11"/>
        <v>837</v>
      </c>
      <c r="I203" s="138">
        <f t="shared" si="13"/>
        <v>970.92</v>
      </c>
    </row>
    <row r="204" spans="2:9" x14ac:dyDescent="0.25">
      <c r="B204" s="135" t="s">
        <v>294</v>
      </c>
      <c r="C204" s="18" t="s">
        <v>324</v>
      </c>
      <c r="D204" s="139" t="s">
        <v>123</v>
      </c>
      <c r="E204" s="135" t="s">
        <v>17</v>
      </c>
      <c r="F204" s="140">
        <v>300</v>
      </c>
      <c r="G204" s="134">
        <v>2.06</v>
      </c>
      <c r="H204" s="137">
        <f t="shared" si="11"/>
        <v>618</v>
      </c>
      <c r="I204" s="138">
        <f t="shared" si="13"/>
        <v>716.88</v>
      </c>
    </row>
    <row r="205" spans="2:9" x14ac:dyDescent="0.25">
      <c r="B205" s="135" t="s">
        <v>294</v>
      </c>
      <c r="C205" s="18" t="s">
        <v>324</v>
      </c>
      <c r="D205" s="139" t="s">
        <v>331</v>
      </c>
      <c r="E205" s="135" t="s">
        <v>17</v>
      </c>
      <c r="F205" s="140">
        <v>300</v>
      </c>
      <c r="G205" s="134">
        <v>2.06</v>
      </c>
      <c r="H205" s="137">
        <f t="shared" si="11"/>
        <v>618</v>
      </c>
      <c r="I205" s="138">
        <f t="shared" si="13"/>
        <v>716.88</v>
      </c>
    </row>
    <row r="206" spans="2:9" x14ac:dyDescent="0.25">
      <c r="B206" s="135" t="s">
        <v>294</v>
      </c>
      <c r="C206" s="18" t="s">
        <v>324</v>
      </c>
      <c r="D206" s="139" t="s">
        <v>285</v>
      </c>
      <c r="E206" s="135" t="s">
        <v>17</v>
      </c>
      <c r="F206" s="140">
        <v>25</v>
      </c>
      <c r="G206" s="134">
        <v>76.91</v>
      </c>
      <c r="H206" s="137">
        <f t="shared" si="11"/>
        <v>1922.75</v>
      </c>
      <c r="I206" s="138">
        <f t="shared" si="13"/>
        <v>2230.39</v>
      </c>
    </row>
    <row r="207" spans="2:9" x14ac:dyDescent="0.25">
      <c r="B207" s="135" t="s">
        <v>294</v>
      </c>
      <c r="C207" s="18" t="s">
        <v>324</v>
      </c>
      <c r="D207" s="139" t="s">
        <v>286</v>
      </c>
      <c r="E207" s="135" t="s">
        <v>17</v>
      </c>
      <c r="F207" s="140">
        <v>58</v>
      </c>
      <c r="G207" s="134">
        <v>14.24</v>
      </c>
      <c r="H207" s="137">
        <f t="shared" si="11"/>
        <v>825.92</v>
      </c>
      <c r="I207" s="138">
        <f t="shared" si="13"/>
        <v>958.06719999999984</v>
      </c>
    </row>
    <row r="208" spans="2:9" x14ac:dyDescent="0.25">
      <c r="B208" s="135" t="s">
        <v>294</v>
      </c>
      <c r="C208" s="18" t="s">
        <v>324</v>
      </c>
      <c r="D208" s="139" t="s">
        <v>332</v>
      </c>
      <c r="E208" s="135" t="s">
        <v>17</v>
      </c>
      <c r="F208" s="140">
        <v>28</v>
      </c>
      <c r="G208" s="134">
        <v>219.4</v>
      </c>
      <c r="H208" s="137">
        <f t="shared" si="11"/>
        <v>6143.2</v>
      </c>
      <c r="I208" s="138">
        <f t="shared" si="13"/>
        <v>7126.1119999999992</v>
      </c>
    </row>
    <row r="209" spans="2:9" x14ac:dyDescent="0.25">
      <c r="B209" s="135" t="s">
        <v>294</v>
      </c>
      <c r="C209" s="18" t="s">
        <v>333</v>
      </c>
      <c r="D209" s="139" t="s">
        <v>334</v>
      </c>
      <c r="E209" s="135" t="s">
        <v>17</v>
      </c>
      <c r="F209" s="140">
        <v>20</v>
      </c>
      <c r="G209" s="134">
        <v>410.05</v>
      </c>
      <c r="H209" s="137">
        <f t="shared" si="11"/>
        <v>8201</v>
      </c>
      <c r="I209" s="138">
        <f t="shared" si="13"/>
        <v>9513.16</v>
      </c>
    </row>
    <row r="210" spans="2:9" x14ac:dyDescent="0.25">
      <c r="B210" s="135" t="s">
        <v>294</v>
      </c>
      <c r="C210" s="18" t="s">
        <v>333</v>
      </c>
      <c r="D210" s="139" t="s">
        <v>335</v>
      </c>
      <c r="E210" s="135" t="s">
        <v>17</v>
      </c>
      <c r="F210" s="140">
        <v>6</v>
      </c>
      <c r="G210" s="134">
        <v>449.89</v>
      </c>
      <c r="H210" s="137">
        <f t="shared" si="11"/>
        <v>2699.34</v>
      </c>
      <c r="I210" s="138">
        <f t="shared" si="13"/>
        <v>3131.2343999999998</v>
      </c>
    </row>
    <row r="211" spans="2:9" x14ac:dyDescent="0.25">
      <c r="B211" s="135" t="s">
        <v>294</v>
      </c>
      <c r="C211" s="18" t="s">
        <v>336</v>
      </c>
      <c r="D211" s="139" t="s">
        <v>161</v>
      </c>
      <c r="E211" s="135" t="s">
        <v>17</v>
      </c>
      <c r="F211" s="140">
        <v>40</v>
      </c>
      <c r="G211" s="134">
        <v>580</v>
      </c>
      <c r="H211" s="137">
        <f t="shared" si="11"/>
        <v>23200</v>
      </c>
      <c r="I211" s="138">
        <f t="shared" si="13"/>
        <v>26911.999999999996</v>
      </c>
    </row>
    <row r="212" spans="2:9" x14ac:dyDescent="0.25">
      <c r="B212" s="135" t="s">
        <v>294</v>
      </c>
      <c r="C212" s="18" t="s">
        <v>336</v>
      </c>
      <c r="D212" s="139" t="s">
        <v>337</v>
      </c>
      <c r="E212" s="135" t="s">
        <v>17</v>
      </c>
      <c r="F212" s="140">
        <v>5000</v>
      </c>
      <c r="G212" s="134">
        <v>0.7</v>
      </c>
      <c r="H212" s="137">
        <f t="shared" si="11"/>
        <v>3500</v>
      </c>
      <c r="I212" s="138">
        <f t="shared" si="13"/>
        <v>4059.9999999999995</v>
      </c>
    </row>
    <row r="213" spans="2:9" x14ac:dyDescent="0.25">
      <c r="B213" s="135" t="s">
        <v>294</v>
      </c>
      <c r="C213" s="18" t="s">
        <v>336</v>
      </c>
      <c r="D213" s="139" t="s">
        <v>338</v>
      </c>
      <c r="E213" s="135" t="s">
        <v>17</v>
      </c>
      <c r="F213" s="140">
        <v>40</v>
      </c>
      <c r="G213" s="134">
        <v>238.57</v>
      </c>
      <c r="H213" s="137">
        <f t="shared" si="11"/>
        <v>9542.7999999999993</v>
      </c>
      <c r="I213" s="138">
        <f t="shared" si="13"/>
        <v>11069.647999999999</v>
      </c>
    </row>
    <row r="214" spans="2:9" x14ac:dyDescent="0.25">
      <c r="B214" s="135" t="s">
        <v>294</v>
      </c>
      <c r="C214" s="18" t="s">
        <v>336</v>
      </c>
      <c r="D214" s="139" t="s">
        <v>91</v>
      </c>
      <c r="E214" s="135" t="s">
        <v>17</v>
      </c>
      <c r="F214" s="140">
        <v>20</v>
      </c>
      <c r="G214" s="134">
        <v>1138.33</v>
      </c>
      <c r="H214" s="137">
        <f t="shared" si="11"/>
        <v>22766.6</v>
      </c>
      <c r="I214" s="138">
        <f t="shared" si="13"/>
        <v>26409.255999999998</v>
      </c>
    </row>
    <row r="215" spans="2:9" x14ac:dyDescent="0.25">
      <c r="B215" s="135" t="s">
        <v>294</v>
      </c>
      <c r="C215" s="18" t="s">
        <v>336</v>
      </c>
      <c r="D215" s="139" t="s">
        <v>339</v>
      </c>
      <c r="E215" s="135" t="s">
        <v>17</v>
      </c>
      <c r="F215" s="140">
        <v>1168</v>
      </c>
      <c r="G215" s="134">
        <v>11.07</v>
      </c>
      <c r="H215" s="137">
        <f t="shared" si="11"/>
        <v>12929.76</v>
      </c>
      <c r="I215" s="138">
        <f t="shared" si="13"/>
        <v>14998.5216</v>
      </c>
    </row>
    <row r="216" spans="2:9" x14ac:dyDescent="0.25">
      <c r="B216" s="135" t="s">
        <v>294</v>
      </c>
      <c r="C216" s="18" t="s">
        <v>340</v>
      </c>
      <c r="D216" s="139" t="s">
        <v>341</v>
      </c>
      <c r="E216" s="135" t="s">
        <v>17</v>
      </c>
      <c r="F216" s="140">
        <v>8333</v>
      </c>
      <c r="G216" s="134">
        <v>0.82</v>
      </c>
      <c r="H216" s="137">
        <f t="shared" si="11"/>
        <v>6833.0599999999995</v>
      </c>
      <c r="I216" s="138">
        <f t="shared" si="13"/>
        <v>7926.3495999999986</v>
      </c>
    </row>
    <row r="217" spans="2:9" x14ac:dyDescent="0.25">
      <c r="B217" s="135" t="s">
        <v>294</v>
      </c>
      <c r="C217" s="18" t="s">
        <v>340</v>
      </c>
      <c r="D217" s="139" t="s">
        <v>342</v>
      </c>
      <c r="E217" s="135" t="s">
        <v>17</v>
      </c>
      <c r="F217" s="140">
        <v>135</v>
      </c>
      <c r="G217" s="134">
        <v>788.14</v>
      </c>
      <c r="H217" s="137">
        <f t="shared" si="11"/>
        <v>106398.9</v>
      </c>
      <c r="I217" s="138">
        <f t="shared" si="13"/>
        <v>123422.72399999999</v>
      </c>
    </row>
    <row r="218" spans="2:9" x14ac:dyDescent="0.25">
      <c r="B218" s="135" t="s">
        <v>294</v>
      </c>
      <c r="C218" s="18" t="s">
        <v>340</v>
      </c>
      <c r="D218" s="139" t="s">
        <v>343</v>
      </c>
      <c r="E218" s="135" t="s">
        <v>17</v>
      </c>
      <c r="F218" s="140">
        <v>500</v>
      </c>
      <c r="G218" s="134">
        <v>10</v>
      </c>
      <c r="H218" s="137">
        <f t="shared" si="11"/>
        <v>5000</v>
      </c>
      <c r="I218" s="138">
        <f t="shared" si="13"/>
        <v>5800</v>
      </c>
    </row>
    <row r="219" spans="2:9" x14ac:dyDescent="0.25">
      <c r="B219" s="135" t="s">
        <v>294</v>
      </c>
      <c r="C219" s="18" t="s">
        <v>340</v>
      </c>
      <c r="D219" s="139" t="s">
        <v>344</v>
      </c>
      <c r="E219" s="135" t="s">
        <v>17</v>
      </c>
      <c r="F219" s="140">
        <v>500</v>
      </c>
      <c r="G219" s="134">
        <v>10</v>
      </c>
      <c r="H219" s="137">
        <f t="shared" si="11"/>
        <v>5000</v>
      </c>
      <c r="I219" s="138">
        <f t="shared" si="13"/>
        <v>5800</v>
      </c>
    </row>
    <row r="220" spans="2:9" x14ac:dyDescent="0.25">
      <c r="B220" s="135" t="s">
        <v>294</v>
      </c>
      <c r="C220" s="18" t="s">
        <v>340</v>
      </c>
      <c r="D220" s="139" t="s">
        <v>345</v>
      </c>
      <c r="E220" s="135" t="s">
        <v>17</v>
      </c>
      <c r="F220" s="140">
        <v>1200</v>
      </c>
      <c r="G220" s="134">
        <v>10</v>
      </c>
      <c r="H220" s="137">
        <f t="shared" si="11"/>
        <v>12000</v>
      </c>
      <c r="I220" s="138">
        <f t="shared" si="13"/>
        <v>13919.999999999998</v>
      </c>
    </row>
    <row r="221" spans="2:9" x14ac:dyDescent="0.25">
      <c r="B221" s="135" t="s">
        <v>294</v>
      </c>
      <c r="C221" s="18" t="s">
        <v>340</v>
      </c>
      <c r="D221" s="139" t="s">
        <v>346</v>
      </c>
      <c r="E221" s="135" t="s">
        <v>17</v>
      </c>
      <c r="F221" s="140">
        <v>500</v>
      </c>
      <c r="G221" s="134">
        <v>10</v>
      </c>
      <c r="H221" s="137">
        <f t="shared" si="11"/>
        <v>5000</v>
      </c>
      <c r="I221" s="138">
        <f t="shared" si="13"/>
        <v>5800</v>
      </c>
    </row>
    <row r="222" spans="2:9" x14ac:dyDescent="0.25">
      <c r="B222" s="135" t="s">
        <v>294</v>
      </c>
      <c r="C222" s="18" t="s">
        <v>340</v>
      </c>
      <c r="D222" s="139" t="s">
        <v>347</v>
      </c>
      <c r="E222" s="135" t="s">
        <v>17</v>
      </c>
      <c r="F222" s="140">
        <v>800</v>
      </c>
      <c r="G222" s="134">
        <v>10</v>
      </c>
      <c r="H222" s="137">
        <f t="shared" si="11"/>
        <v>8000</v>
      </c>
      <c r="I222" s="138">
        <f t="shared" si="13"/>
        <v>9280</v>
      </c>
    </row>
    <row r="223" spans="2:9" x14ac:dyDescent="0.25">
      <c r="B223" s="135" t="s">
        <v>294</v>
      </c>
      <c r="C223" s="18" t="s">
        <v>340</v>
      </c>
      <c r="D223" s="139" t="s">
        <v>348</v>
      </c>
      <c r="E223" s="135" t="s">
        <v>17</v>
      </c>
      <c r="F223" s="140">
        <v>2100</v>
      </c>
      <c r="G223" s="134">
        <v>8.33</v>
      </c>
      <c r="H223" s="137">
        <f t="shared" si="11"/>
        <v>17493</v>
      </c>
      <c r="I223" s="138">
        <f t="shared" si="13"/>
        <v>20291.879999999997</v>
      </c>
    </row>
    <row r="224" spans="2:9" x14ac:dyDescent="0.25">
      <c r="B224" s="135" t="s">
        <v>294</v>
      </c>
      <c r="C224" s="18" t="s">
        <v>340</v>
      </c>
      <c r="D224" s="139" t="s">
        <v>349</v>
      </c>
      <c r="E224" s="135" t="s">
        <v>17</v>
      </c>
      <c r="F224" s="140">
        <v>500</v>
      </c>
      <c r="G224" s="134">
        <v>14</v>
      </c>
      <c r="H224" s="137">
        <f t="shared" si="11"/>
        <v>7000</v>
      </c>
      <c r="I224" s="138">
        <f t="shared" si="13"/>
        <v>8119.9999999999991</v>
      </c>
    </row>
    <row r="225" spans="2:9" x14ac:dyDescent="0.25">
      <c r="B225" s="135" t="s">
        <v>294</v>
      </c>
      <c r="C225" s="18" t="s">
        <v>340</v>
      </c>
      <c r="D225" s="139" t="s">
        <v>350</v>
      </c>
      <c r="E225" s="135" t="s">
        <v>17</v>
      </c>
      <c r="F225" s="140">
        <v>56</v>
      </c>
      <c r="G225" s="134">
        <v>55.27</v>
      </c>
      <c r="H225" s="137">
        <f t="shared" si="11"/>
        <v>3095.1200000000003</v>
      </c>
      <c r="I225" s="138">
        <f t="shared" si="13"/>
        <v>3590.3392000000003</v>
      </c>
    </row>
    <row r="226" spans="2:9" x14ac:dyDescent="0.25">
      <c r="B226" s="135" t="s">
        <v>294</v>
      </c>
      <c r="C226" s="18" t="s">
        <v>340</v>
      </c>
      <c r="D226" s="139" t="s">
        <v>351</v>
      </c>
      <c r="E226" s="135" t="s">
        <v>17</v>
      </c>
      <c r="F226" s="140">
        <v>1000</v>
      </c>
      <c r="G226" s="134">
        <v>46</v>
      </c>
      <c r="H226" s="137">
        <f t="shared" si="11"/>
        <v>46000</v>
      </c>
      <c r="I226" s="138">
        <f t="shared" si="13"/>
        <v>53359.999999999993</v>
      </c>
    </row>
    <row r="227" spans="2:9" x14ac:dyDescent="0.25">
      <c r="B227" s="135" t="s">
        <v>294</v>
      </c>
      <c r="C227" s="18" t="s">
        <v>340</v>
      </c>
      <c r="D227" s="139" t="s">
        <v>352</v>
      </c>
      <c r="E227" s="135" t="s">
        <v>17</v>
      </c>
      <c r="F227" s="140">
        <v>15</v>
      </c>
      <c r="G227" s="134">
        <v>1330.42</v>
      </c>
      <c r="H227" s="137">
        <f t="shared" si="11"/>
        <v>19956.300000000003</v>
      </c>
      <c r="I227" s="138">
        <f t="shared" si="13"/>
        <v>23149.308000000001</v>
      </c>
    </row>
    <row r="228" spans="2:9" x14ac:dyDescent="0.25">
      <c r="B228" s="135" t="s">
        <v>294</v>
      </c>
      <c r="C228" s="18" t="s">
        <v>340</v>
      </c>
      <c r="D228" s="139" t="s">
        <v>353</v>
      </c>
      <c r="E228" s="135" t="s">
        <v>17</v>
      </c>
      <c r="F228" s="140">
        <v>83</v>
      </c>
      <c r="G228" s="134">
        <v>3.23</v>
      </c>
      <c r="H228" s="137">
        <f t="shared" si="11"/>
        <v>268.08999999999997</v>
      </c>
      <c r="I228" s="138">
        <f t="shared" si="13"/>
        <v>310.98439999999994</v>
      </c>
    </row>
    <row r="229" spans="2:9" x14ac:dyDescent="0.25">
      <c r="B229" s="135" t="s">
        <v>294</v>
      </c>
      <c r="C229" s="18" t="s">
        <v>340</v>
      </c>
      <c r="D229" s="139" t="s">
        <v>168</v>
      </c>
      <c r="E229" s="135" t="s">
        <v>17</v>
      </c>
      <c r="F229" s="140">
        <v>42</v>
      </c>
      <c r="G229" s="134">
        <v>4.5</v>
      </c>
      <c r="H229" s="137">
        <f t="shared" si="11"/>
        <v>189</v>
      </c>
      <c r="I229" s="138">
        <f t="shared" si="13"/>
        <v>219.23999999999998</v>
      </c>
    </row>
    <row r="230" spans="2:9" x14ac:dyDescent="0.25">
      <c r="B230" s="135" t="s">
        <v>294</v>
      </c>
      <c r="C230" s="18" t="s">
        <v>340</v>
      </c>
      <c r="D230" s="139" t="s">
        <v>354</v>
      </c>
      <c r="E230" s="135" t="s">
        <v>17</v>
      </c>
      <c r="F230" s="140">
        <v>16</v>
      </c>
      <c r="G230" s="134">
        <v>583.33000000000004</v>
      </c>
      <c r="H230" s="137">
        <f t="shared" si="11"/>
        <v>9333.2800000000007</v>
      </c>
      <c r="I230" s="138">
        <f t="shared" si="13"/>
        <v>10826.604799999999</v>
      </c>
    </row>
    <row r="231" spans="2:9" x14ac:dyDescent="0.25">
      <c r="B231" s="135" t="s">
        <v>294</v>
      </c>
      <c r="C231" s="18" t="s">
        <v>340</v>
      </c>
      <c r="D231" s="139" t="s">
        <v>355</v>
      </c>
      <c r="E231" s="135" t="s">
        <v>17</v>
      </c>
      <c r="F231" s="140">
        <v>20</v>
      </c>
      <c r="G231" s="134">
        <v>73.48</v>
      </c>
      <c r="H231" s="137">
        <f t="shared" si="11"/>
        <v>1469.6000000000001</v>
      </c>
      <c r="I231" s="138">
        <f t="shared" si="13"/>
        <v>1704.7360000000001</v>
      </c>
    </row>
    <row r="232" spans="2:9" x14ac:dyDescent="0.25">
      <c r="B232" s="135" t="s">
        <v>294</v>
      </c>
      <c r="C232" s="18" t="s">
        <v>340</v>
      </c>
      <c r="D232" s="139" t="s">
        <v>356</v>
      </c>
      <c r="E232" s="135" t="s">
        <v>17</v>
      </c>
      <c r="F232" s="140">
        <v>50</v>
      </c>
      <c r="G232" s="134">
        <v>45.5</v>
      </c>
      <c r="H232" s="137">
        <f t="shared" si="11"/>
        <v>2275</v>
      </c>
      <c r="I232" s="138">
        <f t="shared" si="13"/>
        <v>2639</v>
      </c>
    </row>
    <row r="233" spans="2:9" x14ac:dyDescent="0.25">
      <c r="B233" s="135" t="s">
        <v>294</v>
      </c>
      <c r="C233" s="18" t="s">
        <v>340</v>
      </c>
      <c r="D233" s="139" t="s">
        <v>357</v>
      </c>
      <c r="E233" s="135" t="s">
        <v>17</v>
      </c>
      <c r="F233" s="140">
        <v>50</v>
      </c>
      <c r="G233" s="134">
        <v>45.5</v>
      </c>
      <c r="H233" s="137">
        <f t="shared" si="11"/>
        <v>2275</v>
      </c>
      <c r="I233" s="138">
        <f t="shared" si="13"/>
        <v>2639</v>
      </c>
    </row>
    <row r="234" spans="2:9" ht="14.25" x14ac:dyDescent="0.2">
      <c r="B234" s="212" t="s">
        <v>293</v>
      </c>
      <c r="C234" s="212"/>
      <c r="D234" s="212"/>
      <c r="E234" s="212"/>
      <c r="F234" s="212"/>
      <c r="G234" s="212"/>
      <c r="H234" s="212"/>
      <c r="I234" s="143">
        <f>SUM(I150:I233)</f>
        <v>3824628.8896000008</v>
      </c>
    </row>
    <row r="235" spans="2:9" x14ac:dyDescent="0.25">
      <c r="B235" s="155" t="s">
        <v>360</v>
      </c>
      <c r="C235" s="156" t="s">
        <v>46</v>
      </c>
      <c r="D235" s="164" t="s">
        <v>361</v>
      </c>
      <c r="E235" s="157" t="s">
        <v>17</v>
      </c>
      <c r="F235" s="166">
        <v>188</v>
      </c>
      <c r="G235" s="158">
        <v>2.41</v>
      </c>
      <c r="H235" s="159">
        <f>F235*G235</f>
        <v>453.08000000000004</v>
      </c>
      <c r="I235" s="167">
        <f>H235</f>
        <v>453.08000000000004</v>
      </c>
    </row>
    <row r="236" spans="2:9" x14ac:dyDescent="0.25">
      <c r="B236" s="155" t="s">
        <v>360</v>
      </c>
      <c r="C236" s="156" t="s">
        <v>26</v>
      </c>
      <c r="D236" s="164" t="s">
        <v>67</v>
      </c>
      <c r="E236" s="157" t="s">
        <v>17</v>
      </c>
      <c r="F236" s="166">
        <v>400</v>
      </c>
      <c r="G236" s="158">
        <v>76.69</v>
      </c>
      <c r="H236" s="159">
        <f t="shared" ref="H236:H248" si="14">F236*G236</f>
        <v>30676</v>
      </c>
      <c r="I236" s="167">
        <f t="shared" ref="I236:I243" si="15">H236</f>
        <v>30676</v>
      </c>
    </row>
    <row r="237" spans="2:9" x14ac:dyDescent="0.25">
      <c r="B237" s="155" t="s">
        <v>360</v>
      </c>
      <c r="C237" s="156" t="s">
        <v>26</v>
      </c>
      <c r="D237" s="164" t="s">
        <v>114</v>
      </c>
      <c r="E237" s="157" t="s">
        <v>17</v>
      </c>
      <c r="F237" s="166">
        <v>44</v>
      </c>
      <c r="G237" s="158">
        <v>14.48</v>
      </c>
      <c r="H237" s="159">
        <f t="shared" si="14"/>
        <v>637.12</v>
      </c>
      <c r="I237" s="167">
        <f t="shared" si="15"/>
        <v>637.12</v>
      </c>
    </row>
    <row r="238" spans="2:9" x14ac:dyDescent="0.25">
      <c r="B238" s="155" t="s">
        <v>360</v>
      </c>
      <c r="C238" s="156" t="s">
        <v>26</v>
      </c>
      <c r="D238" s="164" t="s">
        <v>239</v>
      </c>
      <c r="E238" s="157" t="s">
        <v>17</v>
      </c>
      <c r="F238" s="166">
        <v>896</v>
      </c>
      <c r="G238" s="158">
        <v>46.84</v>
      </c>
      <c r="H238" s="159">
        <f t="shared" si="14"/>
        <v>41968.639999999999</v>
      </c>
      <c r="I238" s="167">
        <f t="shared" si="15"/>
        <v>41968.639999999999</v>
      </c>
    </row>
    <row r="239" spans="2:9" x14ac:dyDescent="0.25">
      <c r="B239" s="155" t="s">
        <v>360</v>
      </c>
      <c r="C239" s="156" t="s">
        <v>26</v>
      </c>
      <c r="D239" s="164" t="s">
        <v>362</v>
      </c>
      <c r="E239" s="157" t="s">
        <v>17</v>
      </c>
      <c r="F239" s="166">
        <v>100</v>
      </c>
      <c r="G239" s="158">
        <v>396.79</v>
      </c>
      <c r="H239" s="159">
        <f t="shared" si="14"/>
        <v>39679</v>
      </c>
      <c r="I239" s="167">
        <f t="shared" si="15"/>
        <v>39679</v>
      </c>
    </row>
    <row r="240" spans="2:9" x14ac:dyDescent="0.25">
      <c r="B240" s="155" t="s">
        <v>360</v>
      </c>
      <c r="C240" s="156" t="s">
        <v>26</v>
      </c>
      <c r="D240" s="164" t="s">
        <v>363</v>
      </c>
      <c r="E240" s="157" t="s">
        <v>17</v>
      </c>
      <c r="F240" s="166">
        <v>360</v>
      </c>
      <c r="G240" s="158">
        <v>137.77000000000001</v>
      </c>
      <c r="H240" s="159">
        <f t="shared" si="14"/>
        <v>49597.200000000004</v>
      </c>
      <c r="I240" s="167">
        <f t="shared" si="15"/>
        <v>49597.200000000004</v>
      </c>
    </row>
    <row r="241" spans="2:9" x14ac:dyDescent="0.25">
      <c r="B241" s="155" t="s">
        <v>360</v>
      </c>
      <c r="C241" s="156" t="s">
        <v>26</v>
      </c>
      <c r="D241" s="164" t="s">
        <v>218</v>
      </c>
      <c r="E241" s="157" t="s">
        <v>17</v>
      </c>
      <c r="F241" s="166">
        <v>900</v>
      </c>
      <c r="G241" s="158">
        <v>60.6</v>
      </c>
      <c r="H241" s="159">
        <f t="shared" si="14"/>
        <v>54540</v>
      </c>
      <c r="I241" s="167">
        <f t="shared" si="15"/>
        <v>54540</v>
      </c>
    </row>
    <row r="242" spans="2:9" ht="14.25" x14ac:dyDescent="0.2">
      <c r="B242" s="155" t="s">
        <v>360</v>
      </c>
      <c r="C242" s="160" t="s">
        <v>13</v>
      </c>
      <c r="D242" s="164" t="s">
        <v>364</v>
      </c>
      <c r="E242" s="157" t="s">
        <v>17</v>
      </c>
      <c r="F242" s="157">
        <v>800</v>
      </c>
      <c r="G242" s="158">
        <v>19.46</v>
      </c>
      <c r="H242" s="159">
        <f t="shared" si="14"/>
        <v>15568</v>
      </c>
      <c r="I242" s="167">
        <f t="shared" si="15"/>
        <v>15568</v>
      </c>
    </row>
    <row r="243" spans="2:9" ht="14.25" x14ac:dyDescent="0.2">
      <c r="B243" s="155" t="s">
        <v>360</v>
      </c>
      <c r="C243" s="160" t="s">
        <v>340</v>
      </c>
      <c r="D243" s="164" t="s">
        <v>188</v>
      </c>
      <c r="E243" s="157" t="s">
        <v>17</v>
      </c>
      <c r="F243" s="157">
        <v>1500</v>
      </c>
      <c r="G243" s="158">
        <v>84.12</v>
      </c>
      <c r="H243" s="159">
        <f t="shared" si="14"/>
        <v>126180</v>
      </c>
      <c r="I243" s="167">
        <f t="shared" si="15"/>
        <v>126180</v>
      </c>
    </row>
    <row r="244" spans="2:9" x14ac:dyDescent="0.25">
      <c r="B244" s="155" t="s">
        <v>360</v>
      </c>
      <c r="C244" s="161" t="s">
        <v>365</v>
      </c>
      <c r="D244" s="164" t="s">
        <v>121</v>
      </c>
      <c r="E244" s="157" t="s">
        <v>17</v>
      </c>
      <c r="F244" s="166">
        <v>25</v>
      </c>
      <c r="G244" s="158">
        <v>13.32</v>
      </c>
      <c r="H244" s="159">
        <f t="shared" si="14"/>
        <v>333</v>
      </c>
      <c r="I244" s="167">
        <f t="shared" ref="I244:I271" si="16">H244*1.16</f>
        <v>386.28</v>
      </c>
    </row>
    <row r="245" spans="2:9" ht="14.25" x14ac:dyDescent="0.2">
      <c r="B245" s="155" t="s">
        <v>360</v>
      </c>
      <c r="C245" s="161" t="s">
        <v>365</v>
      </c>
      <c r="D245" s="164" t="s">
        <v>354</v>
      </c>
      <c r="E245" s="157" t="s">
        <v>17</v>
      </c>
      <c r="F245" s="157">
        <v>20</v>
      </c>
      <c r="G245" s="158">
        <v>733</v>
      </c>
      <c r="H245" s="159">
        <f t="shared" si="14"/>
        <v>14660</v>
      </c>
      <c r="I245" s="167">
        <f t="shared" si="16"/>
        <v>17005.599999999999</v>
      </c>
    </row>
    <row r="246" spans="2:9" x14ac:dyDescent="0.25">
      <c r="B246" s="155" t="s">
        <v>360</v>
      </c>
      <c r="C246" s="161" t="s">
        <v>365</v>
      </c>
      <c r="D246" s="164" t="s">
        <v>370</v>
      </c>
      <c r="E246" s="157" t="s">
        <v>17</v>
      </c>
      <c r="F246" s="168">
        <v>10</v>
      </c>
      <c r="G246" s="168">
        <v>29.3</v>
      </c>
      <c r="H246" s="159">
        <f t="shared" si="14"/>
        <v>293</v>
      </c>
      <c r="I246" s="167">
        <f t="shared" si="16"/>
        <v>339.88</v>
      </c>
    </row>
    <row r="247" spans="2:9" x14ac:dyDescent="0.25">
      <c r="B247" s="155" t="s">
        <v>360</v>
      </c>
      <c r="C247" s="161" t="s">
        <v>365</v>
      </c>
      <c r="D247" s="164" t="s">
        <v>369</v>
      </c>
      <c r="E247" s="157" t="s">
        <v>17</v>
      </c>
      <c r="F247" s="168">
        <v>10</v>
      </c>
      <c r="G247" s="168">
        <v>38.200000000000003</v>
      </c>
      <c r="H247" s="159">
        <f t="shared" si="14"/>
        <v>382</v>
      </c>
      <c r="I247" s="167">
        <f t="shared" si="16"/>
        <v>443.11999999999995</v>
      </c>
    </row>
    <row r="248" spans="2:9" x14ac:dyDescent="0.25">
      <c r="B248" s="155" t="s">
        <v>360</v>
      </c>
      <c r="C248" s="161" t="s">
        <v>365</v>
      </c>
      <c r="D248" s="164" t="s">
        <v>371</v>
      </c>
      <c r="E248" s="157" t="s">
        <v>17</v>
      </c>
      <c r="F248" s="168">
        <v>70</v>
      </c>
      <c r="G248" s="168">
        <v>38.200000000000003</v>
      </c>
      <c r="H248" s="159">
        <f t="shared" si="14"/>
        <v>2674</v>
      </c>
      <c r="I248" s="167">
        <f t="shared" si="16"/>
        <v>3101.8399999999997</v>
      </c>
    </row>
    <row r="249" spans="2:9" ht="14.25" x14ac:dyDescent="0.2">
      <c r="B249" s="155" t="s">
        <v>360</v>
      </c>
      <c r="C249" s="156" t="s">
        <v>46</v>
      </c>
      <c r="D249" s="164" t="s">
        <v>339</v>
      </c>
      <c r="E249" s="157" t="s">
        <v>17</v>
      </c>
      <c r="F249" s="157">
        <v>150</v>
      </c>
      <c r="G249" s="158">
        <v>11.94</v>
      </c>
      <c r="H249" s="159">
        <f>F249*G249</f>
        <v>1791</v>
      </c>
      <c r="I249" s="167">
        <f>H249*1.16</f>
        <v>2077.56</v>
      </c>
    </row>
    <row r="250" spans="2:9" x14ac:dyDescent="0.25">
      <c r="B250" s="155" t="s">
        <v>360</v>
      </c>
      <c r="C250" s="165" t="s">
        <v>366</v>
      </c>
      <c r="D250" s="164" t="s">
        <v>372</v>
      </c>
      <c r="E250" s="157" t="s">
        <v>17</v>
      </c>
      <c r="F250" s="168">
        <v>50</v>
      </c>
      <c r="G250" s="168">
        <v>11.54</v>
      </c>
      <c r="H250" s="159">
        <f t="shared" ref="H250:H271" si="17">F250*G250</f>
        <v>577</v>
      </c>
      <c r="I250" s="167">
        <f t="shared" si="16"/>
        <v>669.31999999999994</v>
      </c>
    </row>
    <row r="251" spans="2:9" x14ac:dyDescent="0.25">
      <c r="B251" s="155" t="s">
        <v>360</v>
      </c>
      <c r="C251" s="161" t="s">
        <v>23</v>
      </c>
      <c r="D251" s="164" t="s">
        <v>373</v>
      </c>
      <c r="E251" s="157" t="s">
        <v>17</v>
      </c>
      <c r="F251" s="168">
        <v>100</v>
      </c>
      <c r="G251" s="168">
        <v>6.46</v>
      </c>
      <c r="H251" s="159">
        <f t="shared" si="17"/>
        <v>646</v>
      </c>
      <c r="I251" s="167">
        <f t="shared" si="16"/>
        <v>749.3599999999999</v>
      </c>
    </row>
    <row r="252" spans="2:9" x14ac:dyDescent="0.25">
      <c r="B252" s="155" t="s">
        <v>360</v>
      </c>
      <c r="C252" s="161" t="s">
        <v>23</v>
      </c>
      <c r="D252" s="164" t="s">
        <v>374</v>
      </c>
      <c r="E252" s="157" t="s">
        <v>17</v>
      </c>
      <c r="F252" s="168">
        <v>70</v>
      </c>
      <c r="G252" s="168">
        <v>4</v>
      </c>
      <c r="H252" s="159">
        <f t="shared" si="17"/>
        <v>280</v>
      </c>
      <c r="I252" s="167">
        <f t="shared" si="16"/>
        <v>324.79999999999995</v>
      </c>
    </row>
    <row r="253" spans="2:9" x14ac:dyDescent="0.25">
      <c r="B253" s="155" t="s">
        <v>360</v>
      </c>
      <c r="C253" s="161" t="s">
        <v>23</v>
      </c>
      <c r="D253" s="164" t="s">
        <v>117</v>
      </c>
      <c r="E253" s="157" t="s">
        <v>17</v>
      </c>
      <c r="F253" s="168">
        <v>2000</v>
      </c>
      <c r="G253" s="168">
        <v>7.2</v>
      </c>
      <c r="H253" s="159">
        <f t="shared" si="17"/>
        <v>14400</v>
      </c>
      <c r="I253" s="167">
        <f t="shared" si="16"/>
        <v>16704</v>
      </c>
    </row>
    <row r="254" spans="2:9" x14ac:dyDescent="0.25">
      <c r="B254" s="155" t="s">
        <v>360</v>
      </c>
      <c r="C254" s="161" t="s">
        <v>23</v>
      </c>
      <c r="D254" s="164" t="s">
        <v>345</v>
      </c>
      <c r="E254" s="157" t="s">
        <v>17</v>
      </c>
      <c r="F254" s="168">
        <v>1500</v>
      </c>
      <c r="G254" s="168">
        <v>7.2</v>
      </c>
      <c r="H254" s="159">
        <f t="shared" si="17"/>
        <v>10800</v>
      </c>
      <c r="I254" s="167">
        <f t="shared" si="16"/>
        <v>12528</v>
      </c>
    </row>
    <row r="255" spans="2:9" x14ac:dyDescent="0.25">
      <c r="B255" s="155" t="s">
        <v>360</v>
      </c>
      <c r="C255" s="161" t="s">
        <v>23</v>
      </c>
      <c r="D255" s="164" t="s">
        <v>339</v>
      </c>
      <c r="E255" s="157" t="s">
        <v>17</v>
      </c>
      <c r="F255" s="168">
        <v>4399</v>
      </c>
      <c r="G255" s="168">
        <v>11.07</v>
      </c>
      <c r="H255" s="162">
        <f t="shared" si="17"/>
        <v>48696.93</v>
      </c>
      <c r="I255" s="167">
        <f>H255*1.16</f>
        <v>56488.438799999996</v>
      </c>
    </row>
    <row r="256" spans="2:9" ht="14.25" x14ac:dyDescent="0.2">
      <c r="B256" s="155" t="s">
        <v>360</v>
      </c>
      <c r="C256" s="165" t="s">
        <v>367</v>
      </c>
      <c r="D256" s="164" t="s">
        <v>166</v>
      </c>
      <c r="E256" s="157" t="s">
        <v>17</v>
      </c>
      <c r="F256" s="157">
        <v>833</v>
      </c>
      <c r="G256" s="158">
        <v>0.98</v>
      </c>
      <c r="H256" s="162">
        <f t="shared" si="17"/>
        <v>816.34</v>
      </c>
      <c r="I256" s="167">
        <f t="shared" si="16"/>
        <v>946.95439999999996</v>
      </c>
    </row>
    <row r="257" spans="2:9" ht="14.25" x14ac:dyDescent="0.2">
      <c r="B257" s="155" t="s">
        <v>360</v>
      </c>
      <c r="C257" s="165" t="s">
        <v>367</v>
      </c>
      <c r="D257" s="164" t="s">
        <v>375</v>
      </c>
      <c r="E257" s="157" t="s">
        <v>17</v>
      </c>
      <c r="F257" s="157">
        <v>10</v>
      </c>
      <c r="G257" s="158">
        <v>530</v>
      </c>
      <c r="H257" s="162">
        <f t="shared" si="17"/>
        <v>5300</v>
      </c>
      <c r="I257" s="167">
        <f t="shared" si="16"/>
        <v>6148</v>
      </c>
    </row>
    <row r="258" spans="2:9" x14ac:dyDescent="0.25">
      <c r="B258" s="155" t="s">
        <v>360</v>
      </c>
      <c r="C258" s="165" t="s">
        <v>367</v>
      </c>
      <c r="D258" s="164" t="s">
        <v>376</v>
      </c>
      <c r="E258" s="157" t="s">
        <v>17</v>
      </c>
      <c r="F258" s="168">
        <v>16</v>
      </c>
      <c r="G258" s="158">
        <v>250.25</v>
      </c>
      <c r="H258" s="163">
        <f t="shared" si="17"/>
        <v>4004</v>
      </c>
      <c r="I258" s="167">
        <f t="shared" si="16"/>
        <v>4644.6399999999994</v>
      </c>
    </row>
    <row r="259" spans="2:9" x14ac:dyDescent="0.25">
      <c r="B259" s="155" t="s">
        <v>360</v>
      </c>
      <c r="C259" s="165" t="s">
        <v>367</v>
      </c>
      <c r="D259" s="164" t="s">
        <v>377</v>
      </c>
      <c r="E259" s="157" t="s">
        <v>17</v>
      </c>
      <c r="F259" s="168">
        <v>17</v>
      </c>
      <c r="G259" s="158">
        <v>37.39</v>
      </c>
      <c r="H259" s="163">
        <f t="shared" si="17"/>
        <v>635.63</v>
      </c>
      <c r="I259" s="167">
        <f t="shared" si="16"/>
        <v>737.33079999999995</v>
      </c>
    </row>
    <row r="260" spans="2:9" x14ac:dyDescent="0.25">
      <c r="B260" s="155" t="s">
        <v>360</v>
      </c>
      <c r="C260" s="165" t="s">
        <v>367</v>
      </c>
      <c r="D260" s="164" t="s">
        <v>130</v>
      </c>
      <c r="E260" s="157" t="s">
        <v>17</v>
      </c>
      <c r="F260" s="168">
        <v>600</v>
      </c>
      <c r="G260" s="158">
        <v>15.75</v>
      </c>
      <c r="H260" s="163">
        <f t="shared" si="17"/>
        <v>9450</v>
      </c>
      <c r="I260" s="167">
        <f t="shared" si="16"/>
        <v>10962</v>
      </c>
    </row>
    <row r="261" spans="2:9" x14ac:dyDescent="0.25">
      <c r="B261" s="155" t="s">
        <v>360</v>
      </c>
      <c r="C261" s="165" t="s">
        <v>367</v>
      </c>
      <c r="D261" s="164" t="s">
        <v>378</v>
      </c>
      <c r="E261" s="157" t="s">
        <v>17</v>
      </c>
      <c r="F261" s="168">
        <v>17</v>
      </c>
      <c r="G261" s="168">
        <v>28.1</v>
      </c>
      <c r="H261" s="163">
        <f t="shared" si="17"/>
        <v>477.70000000000005</v>
      </c>
      <c r="I261" s="167">
        <f t="shared" si="16"/>
        <v>554.13200000000006</v>
      </c>
    </row>
    <row r="262" spans="2:9" x14ac:dyDescent="0.25">
      <c r="B262" s="155" t="s">
        <v>360</v>
      </c>
      <c r="C262" s="165" t="s">
        <v>367</v>
      </c>
      <c r="D262" s="164" t="s">
        <v>379</v>
      </c>
      <c r="E262" s="157" t="s">
        <v>17</v>
      </c>
      <c r="F262" s="168">
        <v>17</v>
      </c>
      <c r="G262" s="168">
        <v>54</v>
      </c>
      <c r="H262" s="163">
        <f t="shared" si="17"/>
        <v>918</v>
      </c>
      <c r="I262" s="167">
        <f t="shared" si="16"/>
        <v>1064.8799999999999</v>
      </c>
    </row>
    <row r="263" spans="2:9" x14ac:dyDescent="0.25">
      <c r="B263" s="155" t="s">
        <v>360</v>
      </c>
      <c r="C263" s="165" t="s">
        <v>367</v>
      </c>
      <c r="D263" s="164" t="s">
        <v>380</v>
      </c>
      <c r="E263" s="157" t="s">
        <v>17</v>
      </c>
      <c r="F263" s="168">
        <v>17</v>
      </c>
      <c r="G263" s="168">
        <v>43</v>
      </c>
      <c r="H263" s="163">
        <f t="shared" si="17"/>
        <v>731</v>
      </c>
      <c r="I263" s="167">
        <f t="shared" si="16"/>
        <v>847.95999999999992</v>
      </c>
    </row>
    <row r="264" spans="2:9" x14ac:dyDescent="0.25">
      <c r="B264" s="155" t="s">
        <v>360</v>
      </c>
      <c r="C264" s="165" t="s">
        <v>367</v>
      </c>
      <c r="D264" s="164" t="s">
        <v>381</v>
      </c>
      <c r="E264" s="157" t="s">
        <v>17</v>
      </c>
      <c r="F264" s="168">
        <v>17</v>
      </c>
      <c r="G264" s="168">
        <v>38.4</v>
      </c>
      <c r="H264" s="163">
        <f t="shared" si="17"/>
        <v>652.79999999999995</v>
      </c>
      <c r="I264" s="167">
        <f t="shared" si="16"/>
        <v>757.24799999999993</v>
      </c>
    </row>
    <row r="265" spans="2:9" x14ac:dyDescent="0.25">
      <c r="B265" s="155" t="s">
        <v>360</v>
      </c>
      <c r="C265" s="165" t="s">
        <v>367</v>
      </c>
      <c r="D265" s="164" t="s">
        <v>382</v>
      </c>
      <c r="E265" s="157" t="s">
        <v>17</v>
      </c>
      <c r="F265" s="168">
        <v>25</v>
      </c>
      <c r="G265" s="168">
        <v>38.4</v>
      </c>
      <c r="H265" s="163">
        <f t="shared" si="17"/>
        <v>960</v>
      </c>
      <c r="I265" s="167">
        <f t="shared" si="16"/>
        <v>1113.5999999999999</v>
      </c>
    </row>
    <row r="266" spans="2:9" x14ac:dyDescent="0.25">
      <c r="B266" s="155" t="s">
        <v>360</v>
      </c>
      <c r="C266" s="165" t="s">
        <v>367</v>
      </c>
      <c r="D266" s="164" t="s">
        <v>383</v>
      </c>
      <c r="E266" s="157" t="s">
        <v>17</v>
      </c>
      <c r="F266" s="168">
        <v>25</v>
      </c>
      <c r="G266" s="168">
        <v>38.4</v>
      </c>
      <c r="H266" s="163">
        <f t="shared" si="17"/>
        <v>960</v>
      </c>
      <c r="I266" s="167">
        <f t="shared" si="16"/>
        <v>1113.5999999999999</v>
      </c>
    </row>
    <row r="267" spans="2:9" x14ac:dyDescent="0.25">
      <c r="B267" s="155" t="s">
        <v>360</v>
      </c>
      <c r="C267" s="165" t="s">
        <v>367</v>
      </c>
      <c r="D267" s="164" t="s">
        <v>384</v>
      </c>
      <c r="E267" s="157" t="s">
        <v>17</v>
      </c>
      <c r="F267" s="168">
        <v>25</v>
      </c>
      <c r="G267" s="168">
        <v>38.4</v>
      </c>
      <c r="H267" s="163">
        <f t="shared" si="17"/>
        <v>960</v>
      </c>
      <c r="I267" s="167">
        <f t="shared" si="16"/>
        <v>1113.5999999999999</v>
      </c>
    </row>
    <row r="268" spans="2:9" x14ac:dyDescent="0.25">
      <c r="B268" s="155" t="s">
        <v>360</v>
      </c>
      <c r="C268" s="165" t="s">
        <v>367</v>
      </c>
      <c r="D268" s="164" t="s">
        <v>371</v>
      </c>
      <c r="E268" s="157" t="s">
        <v>17</v>
      </c>
      <c r="F268" s="168">
        <v>43</v>
      </c>
      <c r="G268" s="168">
        <v>38.4</v>
      </c>
      <c r="H268" s="163">
        <f t="shared" si="17"/>
        <v>1651.2</v>
      </c>
      <c r="I268" s="167">
        <f t="shared" si="16"/>
        <v>1915.3919999999998</v>
      </c>
    </row>
    <row r="269" spans="2:9" x14ac:dyDescent="0.25">
      <c r="B269" s="155" t="s">
        <v>360</v>
      </c>
      <c r="C269" s="165" t="s">
        <v>367</v>
      </c>
      <c r="D269" s="164" t="s">
        <v>385</v>
      </c>
      <c r="E269" s="157" t="s">
        <v>17</v>
      </c>
      <c r="F269" s="168">
        <v>60</v>
      </c>
      <c r="G269" s="168">
        <v>38.4</v>
      </c>
      <c r="H269" s="163">
        <f t="shared" si="17"/>
        <v>2304</v>
      </c>
      <c r="I269" s="167">
        <f t="shared" si="16"/>
        <v>2672.64</v>
      </c>
    </row>
    <row r="270" spans="2:9" ht="14.25" x14ac:dyDescent="0.2">
      <c r="B270" s="155" t="s">
        <v>360</v>
      </c>
      <c r="C270" s="156" t="s">
        <v>368</v>
      </c>
      <c r="D270" s="164" t="s">
        <v>39</v>
      </c>
      <c r="E270" s="157" t="s">
        <v>17</v>
      </c>
      <c r="F270" s="157">
        <v>60</v>
      </c>
      <c r="G270" s="163">
        <v>325.94</v>
      </c>
      <c r="H270" s="163">
        <f t="shared" si="17"/>
        <v>19556.400000000001</v>
      </c>
      <c r="I270" s="167">
        <f t="shared" si="16"/>
        <v>22685.423999999999</v>
      </c>
    </row>
    <row r="271" spans="2:9" ht="14.25" x14ac:dyDescent="0.2">
      <c r="B271" s="155" t="s">
        <v>360</v>
      </c>
      <c r="C271" s="156" t="s">
        <v>368</v>
      </c>
      <c r="D271" s="164" t="s">
        <v>386</v>
      </c>
      <c r="E271" s="157" t="s">
        <v>17</v>
      </c>
      <c r="F271" s="157">
        <v>120</v>
      </c>
      <c r="G271" s="163">
        <v>19.05</v>
      </c>
      <c r="H271" s="163">
        <f t="shared" si="17"/>
        <v>2286</v>
      </c>
      <c r="I271" s="167">
        <f t="shared" si="16"/>
        <v>2651.7599999999998</v>
      </c>
    </row>
    <row r="272" spans="2:9" ht="14.25" x14ac:dyDescent="0.2">
      <c r="B272" s="213" t="s">
        <v>387</v>
      </c>
      <c r="C272" s="213"/>
      <c r="D272" s="213"/>
      <c r="E272" s="213"/>
      <c r="F272" s="213"/>
      <c r="G272" s="213"/>
      <c r="H272" s="213"/>
      <c r="I272" s="144">
        <f>SUM(I235:I271)</f>
        <v>530046.4</v>
      </c>
    </row>
    <row r="273" spans="1:10" s="171" customFormat="1" ht="14.25" x14ac:dyDescent="0.2">
      <c r="A273" s="169"/>
      <c r="B273" s="172" t="s">
        <v>389</v>
      </c>
      <c r="C273" s="173" t="s">
        <v>45</v>
      </c>
      <c r="D273" s="173" t="s">
        <v>396</v>
      </c>
      <c r="E273" s="172" t="s">
        <v>17</v>
      </c>
      <c r="F273" s="172">
        <v>330</v>
      </c>
      <c r="G273" s="172">
        <v>8.7899999999999991</v>
      </c>
      <c r="H273" s="174">
        <f>F273*G273</f>
        <v>2900.7</v>
      </c>
      <c r="I273" s="175">
        <f>H273</f>
        <v>2900.7</v>
      </c>
      <c r="J273" s="170"/>
    </row>
    <row r="274" spans="1:10" s="171" customFormat="1" ht="14.25" x14ac:dyDescent="0.2">
      <c r="A274" s="169"/>
      <c r="B274" s="172" t="s">
        <v>389</v>
      </c>
      <c r="C274" s="173" t="s">
        <v>45</v>
      </c>
      <c r="D274" s="173" t="s">
        <v>144</v>
      </c>
      <c r="E274" s="172" t="s">
        <v>17</v>
      </c>
      <c r="F274" s="172">
        <v>300</v>
      </c>
      <c r="G274" s="172">
        <v>18.25</v>
      </c>
      <c r="H274" s="174">
        <f t="shared" ref="H274:H284" si="18">F274*G274</f>
        <v>5475</v>
      </c>
      <c r="I274" s="175">
        <f t="shared" ref="I274:I283" si="19">H274</f>
        <v>5475</v>
      </c>
      <c r="J274" s="170"/>
    </row>
    <row r="275" spans="1:10" s="171" customFormat="1" ht="14.25" x14ac:dyDescent="0.2">
      <c r="A275" s="169"/>
      <c r="B275" s="172" t="s">
        <v>389</v>
      </c>
      <c r="C275" s="173" t="s">
        <v>45</v>
      </c>
      <c r="D275" s="173" t="s">
        <v>395</v>
      </c>
      <c r="E275" s="172" t="s">
        <v>17</v>
      </c>
      <c r="F275" s="172">
        <v>600</v>
      </c>
      <c r="G275" s="172">
        <v>27.65</v>
      </c>
      <c r="H275" s="174">
        <f t="shared" si="18"/>
        <v>16590</v>
      </c>
      <c r="I275" s="175">
        <f t="shared" si="19"/>
        <v>16590</v>
      </c>
      <c r="J275" s="170"/>
    </row>
    <row r="276" spans="1:10" s="171" customFormat="1" ht="14.25" x14ac:dyDescent="0.2">
      <c r="A276" s="169"/>
      <c r="B276" s="172" t="s">
        <v>389</v>
      </c>
      <c r="C276" s="173" t="s">
        <v>13</v>
      </c>
      <c r="D276" s="173" t="s">
        <v>390</v>
      </c>
      <c r="E276" s="172" t="s">
        <v>17</v>
      </c>
      <c r="F276" s="172">
        <v>1500</v>
      </c>
      <c r="G276" s="172">
        <v>45.87</v>
      </c>
      <c r="H276" s="174">
        <f t="shared" si="18"/>
        <v>68805</v>
      </c>
      <c r="I276" s="175">
        <f t="shared" si="19"/>
        <v>68805</v>
      </c>
      <c r="J276" s="170"/>
    </row>
    <row r="277" spans="1:10" s="171" customFormat="1" ht="14.25" x14ac:dyDescent="0.2">
      <c r="A277" s="169"/>
      <c r="B277" s="172" t="s">
        <v>389</v>
      </c>
      <c r="C277" s="173" t="s">
        <v>13</v>
      </c>
      <c r="D277" s="173" t="s">
        <v>391</v>
      </c>
      <c r="E277" s="172" t="s">
        <v>17</v>
      </c>
      <c r="F277" s="172">
        <v>696</v>
      </c>
      <c r="G277" s="172">
        <v>12.23</v>
      </c>
      <c r="H277" s="174">
        <f t="shared" si="18"/>
        <v>8512.08</v>
      </c>
      <c r="I277" s="175">
        <f t="shared" si="19"/>
        <v>8512.08</v>
      </c>
      <c r="J277" s="170"/>
    </row>
    <row r="278" spans="1:10" s="171" customFormat="1" ht="14.25" x14ac:dyDescent="0.2">
      <c r="A278" s="169"/>
      <c r="B278" s="172" t="s">
        <v>389</v>
      </c>
      <c r="C278" s="173" t="s">
        <v>13</v>
      </c>
      <c r="D278" s="173" t="s">
        <v>392</v>
      </c>
      <c r="E278" s="172" t="s">
        <v>17</v>
      </c>
      <c r="F278" s="172">
        <v>800</v>
      </c>
      <c r="G278" s="172">
        <v>37.06</v>
      </c>
      <c r="H278" s="174">
        <f t="shared" si="18"/>
        <v>29648</v>
      </c>
      <c r="I278" s="175">
        <f t="shared" si="19"/>
        <v>29648</v>
      </c>
      <c r="J278" s="170"/>
    </row>
    <row r="279" spans="1:10" s="171" customFormat="1" ht="14.25" x14ac:dyDescent="0.2">
      <c r="A279" s="169"/>
      <c r="B279" s="172" t="s">
        <v>389</v>
      </c>
      <c r="C279" s="173" t="s">
        <v>13</v>
      </c>
      <c r="D279" s="173" t="s">
        <v>394</v>
      </c>
      <c r="E279" s="172" t="s">
        <v>17</v>
      </c>
      <c r="F279" s="172">
        <v>35</v>
      </c>
      <c r="G279" s="172">
        <v>49.6</v>
      </c>
      <c r="H279" s="174">
        <f t="shared" si="18"/>
        <v>1736</v>
      </c>
      <c r="I279" s="175">
        <f t="shared" si="19"/>
        <v>1736</v>
      </c>
      <c r="J279" s="170"/>
    </row>
    <row r="280" spans="1:10" s="171" customFormat="1" ht="14.25" x14ac:dyDescent="0.2">
      <c r="A280" s="169"/>
      <c r="B280" s="172" t="s">
        <v>389</v>
      </c>
      <c r="C280" s="173" t="s">
        <v>13</v>
      </c>
      <c r="D280" s="173" t="s">
        <v>393</v>
      </c>
      <c r="E280" s="172" t="s">
        <v>17</v>
      </c>
      <c r="F280" s="172">
        <v>420</v>
      </c>
      <c r="G280" s="172">
        <v>135.58000000000001</v>
      </c>
      <c r="H280" s="174">
        <f t="shared" si="18"/>
        <v>56943.600000000006</v>
      </c>
      <c r="I280" s="175">
        <f t="shared" si="19"/>
        <v>56943.600000000006</v>
      </c>
      <c r="J280" s="170"/>
    </row>
    <row r="281" spans="1:10" s="171" customFormat="1" ht="14.25" x14ac:dyDescent="0.2">
      <c r="A281" s="169"/>
      <c r="B281" s="172" t="s">
        <v>389</v>
      </c>
      <c r="C281" s="173" t="s">
        <v>13</v>
      </c>
      <c r="D281" s="173" t="s">
        <v>65</v>
      </c>
      <c r="E281" s="172" t="s">
        <v>17</v>
      </c>
      <c r="F281" s="172">
        <v>500</v>
      </c>
      <c r="G281" s="172">
        <v>81.180000000000007</v>
      </c>
      <c r="H281" s="174">
        <f t="shared" si="18"/>
        <v>40590</v>
      </c>
      <c r="I281" s="175">
        <f t="shared" si="19"/>
        <v>40590</v>
      </c>
      <c r="J281" s="170"/>
    </row>
    <row r="282" spans="1:10" s="171" customFormat="1" ht="14.25" x14ac:dyDescent="0.2">
      <c r="A282" s="169"/>
      <c r="B282" s="172" t="s">
        <v>389</v>
      </c>
      <c r="C282" s="173" t="s">
        <v>13</v>
      </c>
      <c r="D282" s="173" t="s">
        <v>87</v>
      </c>
      <c r="E282" s="172" t="s">
        <v>17</v>
      </c>
      <c r="F282" s="172">
        <v>1000</v>
      </c>
      <c r="G282" s="172">
        <v>13.6</v>
      </c>
      <c r="H282" s="174">
        <f t="shared" si="18"/>
        <v>13600</v>
      </c>
      <c r="I282" s="175">
        <f t="shared" si="19"/>
        <v>13600</v>
      </c>
      <c r="J282" s="170"/>
    </row>
    <row r="283" spans="1:10" s="171" customFormat="1" ht="14.25" x14ac:dyDescent="0.2">
      <c r="A283" s="169"/>
      <c r="B283" s="172" t="s">
        <v>389</v>
      </c>
      <c r="C283" s="173" t="s">
        <v>13</v>
      </c>
      <c r="D283" s="173" t="s">
        <v>232</v>
      </c>
      <c r="E283" s="172" t="s">
        <v>17</v>
      </c>
      <c r="F283" s="172">
        <v>280</v>
      </c>
      <c r="G283" s="172">
        <v>10.26</v>
      </c>
      <c r="H283" s="174">
        <f t="shared" si="18"/>
        <v>2872.7999999999997</v>
      </c>
      <c r="I283" s="175">
        <f t="shared" si="19"/>
        <v>2872.7999999999997</v>
      </c>
      <c r="J283" s="170"/>
    </row>
    <row r="284" spans="1:10" s="171" customFormat="1" ht="14.25" x14ac:dyDescent="0.2">
      <c r="A284" s="169"/>
      <c r="B284" s="172" t="s">
        <v>389</v>
      </c>
      <c r="C284" s="173" t="s">
        <v>45</v>
      </c>
      <c r="D284" s="173" t="s">
        <v>397</v>
      </c>
      <c r="E284" s="172" t="s">
        <v>17</v>
      </c>
      <c r="F284" s="172">
        <v>300</v>
      </c>
      <c r="G284" s="172">
        <v>3.4</v>
      </c>
      <c r="H284" s="174">
        <f t="shared" si="18"/>
        <v>1020</v>
      </c>
      <c r="I284" s="175">
        <f t="shared" ref="I284" si="20">H284*1.16</f>
        <v>1183.1999999999998</v>
      </c>
      <c r="J284" s="170"/>
    </row>
    <row r="285" spans="1:10" s="171" customFormat="1" ht="14.25" x14ac:dyDescent="0.2">
      <c r="A285" s="169"/>
      <c r="B285" s="172" t="s">
        <v>389</v>
      </c>
      <c r="C285" s="173" t="s">
        <v>45</v>
      </c>
      <c r="D285" s="173" t="s">
        <v>398</v>
      </c>
      <c r="E285" s="172" t="s">
        <v>17</v>
      </c>
      <c r="F285" s="172">
        <v>200</v>
      </c>
      <c r="G285" s="172">
        <v>0.99</v>
      </c>
      <c r="H285" s="174">
        <f t="shared" ref="H285:H328" si="21">F285*G285</f>
        <v>198</v>
      </c>
      <c r="I285" s="175">
        <f t="shared" ref="I285:I328" si="22">H285*1.16</f>
        <v>229.67999999999998</v>
      </c>
      <c r="J285" s="170"/>
    </row>
    <row r="286" spans="1:10" s="171" customFormat="1" ht="14.25" x14ac:dyDescent="0.2">
      <c r="A286" s="169"/>
      <c r="B286" s="172" t="s">
        <v>389</v>
      </c>
      <c r="C286" s="173" t="s">
        <v>45</v>
      </c>
      <c r="D286" s="173" t="s">
        <v>399</v>
      </c>
      <c r="E286" s="172" t="s">
        <v>17</v>
      </c>
      <c r="F286" s="172">
        <v>70</v>
      </c>
      <c r="G286" s="172">
        <v>96</v>
      </c>
      <c r="H286" s="174">
        <f t="shared" si="21"/>
        <v>6720</v>
      </c>
      <c r="I286" s="175">
        <f t="shared" si="22"/>
        <v>7795.2</v>
      </c>
      <c r="J286" s="170"/>
    </row>
    <row r="287" spans="1:10" s="171" customFormat="1" ht="14.25" x14ac:dyDescent="0.2">
      <c r="A287" s="169"/>
      <c r="B287" s="172" t="s">
        <v>389</v>
      </c>
      <c r="C287" s="173" t="s">
        <v>45</v>
      </c>
      <c r="D287" s="173" t="s">
        <v>400</v>
      </c>
      <c r="E287" s="172" t="s">
        <v>17</v>
      </c>
      <c r="F287" s="172">
        <v>3000</v>
      </c>
      <c r="G287" s="172">
        <v>1.68</v>
      </c>
      <c r="H287" s="174">
        <f t="shared" si="21"/>
        <v>5040</v>
      </c>
      <c r="I287" s="175">
        <f t="shared" si="22"/>
        <v>5846.4</v>
      </c>
      <c r="J287" s="170"/>
    </row>
    <row r="288" spans="1:10" s="171" customFormat="1" ht="14.25" x14ac:dyDescent="0.2">
      <c r="A288" s="169"/>
      <c r="B288" s="172" t="s">
        <v>389</v>
      </c>
      <c r="C288" s="173" t="s">
        <v>45</v>
      </c>
      <c r="D288" s="173" t="s">
        <v>401</v>
      </c>
      <c r="E288" s="172" t="s">
        <v>17</v>
      </c>
      <c r="F288" s="172">
        <v>3000</v>
      </c>
      <c r="G288" s="172">
        <v>1.68</v>
      </c>
      <c r="H288" s="174">
        <f t="shared" si="21"/>
        <v>5040</v>
      </c>
      <c r="I288" s="175">
        <f t="shared" si="22"/>
        <v>5846.4</v>
      </c>
      <c r="J288" s="170"/>
    </row>
    <row r="289" spans="1:10" s="171" customFormat="1" ht="14.25" x14ac:dyDescent="0.2">
      <c r="A289" s="169"/>
      <c r="B289" s="172" t="s">
        <v>389</v>
      </c>
      <c r="C289" s="173" t="s">
        <v>45</v>
      </c>
      <c r="D289" s="173" t="s">
        <v>402</v>
      </c>
      <c r="E289" s="172" t="s">
        <v>17</v>
      </c>
      <c r="F289" s="172">
        <v>2000</v>
      </c>
      <c r="G289" s="172">
        <v>1.68</v>
      </c>
      <c r="H289" s="174">
        <f t="shared" si="21"/>
        <v>3360</v>
      </c>
      <c r="I289" s="175">
        <f t="shared" si="22"/>
        <v>3897.6</v>
      </c>
      <c r="J289" s="170"/>
    </row>
    <row r="290" spans="1:10" s="171" customFormat="1" ht="14.25" x14ac:dyDescent="0.2">
      <c r="A290" s="169"/>
      <c r="B290" s="172" t="s">
        <v>389</v>
      </c>
      <c r="C290" s="173" t="s">
        <v>45</v>
      </c>
      <c r="D290" s="173" t="s">
        <v>403</v>
      </c>
      <c r="E290" s="172" t="s">
        <v>17</v>
      </c>
      <c r="F290" s="172">
        <v>600</v>
      </c>
      <c r="G290" s="172">
        <v>6.3</v>
      </c>
      <c r="H290" s="174">
        <f t="shared" si="21"/>
        <v>3780</v>
      </c>
      <c r="I290" s="175">
        <f t="shared" si="22"/>
        <v>4384.7999999999993</v>
      </c>
      <c r="J290" s="170"/>
    </row>
    <row r="291" spans="1:10" s="171" customFormat="1" ht="14.25" x14ac:dyDescent="0.2">
      <c r="A291" s="169"/>
      <c r="B291" s="172" t="s">
        <v>389</v>
      </c>
      <c r="C291" s="173" t="s">
        <v>45</v>
      </c>
      <c r="D291" s="173" t="s">
        <v>404</v>
      </c>
      <c r="E291" s="172" t="s">
        <v>17</v>
      </c>
      <c r="F291" s="172">
        <v>600</v>
      </c>
      <c r="G291" s="172">
        <v>6.3</v>
      </c>
      <c r="H291" s="174">
        <f t="shared" si="21"/>
        <v>3780</v>
      </c>
      <c r="I291" s="175">
        <f t="shared" si="22"/>
        <v>4384.7999999999993</v>
      </c>
      <c r="J291" s="170"/>
    </row>
    <row r="292" spans="1:10" s="171" customFormat="1" ht="14.25" x14ac:dyDescent="0.2">
      <c r="A292" s="169"/>
      <c r="B292" s="172" t="s">
        <v>389</v>
      </c>
      <c r="C292" s="173" t="s">
        <v>45</v>
      </c>
      <c r="D292" s="173" t="s">
        <v>405</v>
      </c>
      <c r="E292" s="172" t="s">
        <v>17</v>
      </c>
      <c r="F292" s="172">
        <v>600</v>
      </c>
      <c r="G292" s="172">
        <v>6.3</v>
      </c>
      <c r="H292" s="174">
        <f t="shared" si="21"/>
        <v>3780</v>
      </c>
      <c r="I292" s="175">
        <f t="shared" si="22"/>
        <v>4384.7999999999993</v>
      </c>
      <c r="J292" s="170"/>
    </row>
    <row r="293" spans="1:10" s="171" customFormat="1" ht="14.25" x14ac:dyDescent="0.2">
      <c r="A293" s="169"/>
      <c r="B293" s="172" t="s">
        <v>389</v>
      </c>
      <c r="C293" s="173" t="s">
        <v>45</v>
      </c>
      <c r="D293" s="173" t="s">
        <v>406</v>
      </c>
      <c r="E293" s="172" t="s">
        <v>17</v>
      </c>
      <c r="F293" s="172">
        <v>1900</v>
      </c>
      <c r="G293" s="172">
        <v>3.22</v>
      </c>
      <c r="H293" s="174">
        <f t="shared" si="21"/>
        <v>6118</v>
      </c>
      <c r="I293" s="175">
        <f t="shared" si="22"/>
        <v>7096.8799999999992</v>
      </c>
      <c r="J293" s="170"/>
    </row>
    <row r="294" spans="1:10" s="171" customFormat="1" ht="14.25" x14ac:dyDescent="0.2">
      <c r="A294" s="169"/>
      <c r="B294" s="172" t="s">
        <v>389</v>
      </c>
      <c r="C294" s="173" t="s">
        <v>45</v>
      </c>
      <c r="D294" s="173" t="s">
        <v>407</v>
      </c>
      <c r="E294" s="172" t="s">
        <v>17</v>
      </c>
      <c r="F294" s="172">
        <v>1400</v>
      </c>
      <c r="G294" s="172">
        <v>4.28</v>
      </c>
      <c r="H294" s="174">
        <f t="shared" si="21"/>
        <v>5992</v>
      </c>
      <c r="I294" s="175">
        <f t="shared" si="22"/>
        <v>6950.7199999999993</v>
      </c>
      <c r="J294" s="170"/>
    </row>
    <row r="295" spans="1:10" s="171" customFormat="1" ht="14.25" x14ac:dyDescent="0.2">
      <c r="A295" s="169"/>
      <c r="B295" s="172" t="s">
        <v>389</v>
      </c>
      <c r="C295" s="173" t="s">
        <v>45</v>
      </c>
      <c r="D295" s="173" t="s">
        <v>408</v>
      </c>
      <c r="E295" s="172" t="s">
        <v>17</v>
      </c>
      <c r="F295" s="172">
        <v>84</v>
      </c>
      <c r="G295" s="172">
        <v>59.81</v>
      </c>
      <c r="H295" s="174">
        <f t="shared" si="21"/>
        <v>5024.04</v>
      </c>
      <c r="I295" s="175">
        <f t="shared" si="22"/>
        <v>5827.8863999999994</v>
      </c>
      <c r="J295" s="170"/>
    </row>
    <row r="296" spans="1:10" s="171" customFormat="1" ht="14.25" x14ac:dyDescent="0.2">
      <c r="A296" s="169"/>
      <c r="B296" s="172" t="s">
        <v>389</v>
      </c>
      <c r="C296" s="173" t="s">
        <v>45</v>
      </c>
      <c r="D296" s="173" t="s">
        <v>409</v>
      </c>
      <c r="E296" s="172" t="s">
        <v>17</v>
      </c>
      <c r="F296" s="172">
        <v>44</v>
      </c>
      <c r="G296" s="172">
        <v>89.71</v>
      </c>
      <c r="H296" s="174">
        <f t="shared" si="21"/>
        <v>3947.24</v>
      </c>
      <c r="I296" s="175">
        <f t="shared" si="22"/>
        <v>4578.7983999999997</v>
      </c>
      <c r="J296" s="170"/>
    </row>
    <row r="297" spans="1:10" s="171" customFormat="1" ht="14.25" x14ac:dyDescent="0.2">
      <c r="A297" s="169"/>
      <c r="B297" s="172" t="s">
        <v>389</v>
      </c>
      <c r="C297" s="173" t="s">
        <v>45</v>
      </c>
      <c r="D297" s="173" t="s">
        <v>410</v>
      </c>
      <c r="E297" s="172" t="s">
        <v>17</v>
      </c>
      <c r="F297" s="172">
        <v>504</v>
      </c>
      <c r="G297" s="172">
        <v>8.4499999999999993</v>
      </c>
      <c r="H297" s="174">
        <f t="shared" si="21"/>
        <v>4258.7999999999993</v>
      </c>
      <c r="I297" s="175">
        <f t="shared" si="22"/>
        <v>4940.2079999999987</v>
      </c>
      <c r="J297" s="170"/>
    </row>
    <row r="298" spans="1:10" s="171" customFormat="1" ht="14.25" x14ac:dyDescent="0.2">
      <c r="A298" s="169"/>
      <c r="B298" s="172" t="s">
        <v>389</v>
      </c>
      <c r="C298" s="173" t="s">
        <v>320</v>
      </c>
      <c r="D298" s="173" t="s">
        <v>397</v>
      </c>
      <c r="E298" s="172" t="s">
        <v>17</v>
      </c>
      <c r="F298" s="172">
        <v>175</v>
      </c>
      <c r="G298" s="172">
        <v>8.6249714285714276</v>
      </c>
      <c r="H298" s="174">
        <f t="shared" si="21"/>
        <v>1509.37</v>
      </c>
      <c r="I298" s="175">
        <f t="shared" si="22"/>
        <v>1750.8691999999999</v>
      </c>
      <c r="J298" s="170"/>
    </row>
    <row r="299" spans="1:10" s="171" customFormat="1" ht="14.25" x14ac:dyDescent="0.2">
      <c r="A299" s="169"/>
      <c r="B299" s="172" t="s">
        <v>389</v>
      </c>
      <c r="C299" s="173" t="s">
        <v>320</v>
      </c>
      <c r="D299" s="173" t="s">
        <v>398</v>
      </c>
      <c r="E299" s="172" t="s">
        <v>17</v>
      </c>
      <c r="F299" s="172">
        <v>300</v>
      </c>
      <c r="G299" s="172">
        <v>2.125</v>
      </c>
      <c r="H299" s="174">
        <f t="shared" si="21"/>
        <v>637.5</v>
      </c>
      <c r="I299" s="175">
        <f t="shared" si="22"/>
        <v>739.5</v>
      </c>
      <c r="J299" s="170"/>
    </row>
    <row r="300" spans="1:10" s="171" customFormat="1" ht="14.25" x14ac:dyDescent="0.2">
      <c r="A300" s="169"/>
      <c r="B300" s="172" t="s">
        <v>389</v>
      </c>
      <c r="C300" s="173" t="s">
        <v>320</v>
      </c>
      <c r="D300" s="173" t="s">
        <v>399</v>
      </c>
      <c r="E300" s="172" t="s">
        <v>17</v>
      </c>
      <c r="F300" s="172">
        <v>6</v>
      </c>
      <c r="G300" s="172">
        <v>100.3</v>
      </c>
      <c r="H300" s="174">
        <f t="shared" si="21"/>
        <v>601.79999999999995</v>
      </c>
      <c r="I300" s="175">
        <f t="shared" si="22"/>
        <v>698.08799999999985</v>
      </c>
      <c r="J300" s="170"/>
    </row>
    <row r="301" spans="1:10" s="171" customFormat="1" ht="14.25" x14ac:dyDescent="0.2">
      <c r="A301" s="169"/>
      <c r="B301" s="172" t="s">
        <v>389</v>
      </c>
      <c r="C301" s="173" t="s">
        <v>320</v>
      </c>
      <c r="D301" s="173" t="s">
        <v>411</v>
      </c>
      <c r="E301" s="172" t="s">
        <v>17</v>
      </c>
      <c r="F301" s="172">
        <v>6</v>
      </c>
      <c r="G301" s="172">
        <v>112.64</v>
      </c>
      <c r="H301" s="174">
        <f t="shared" si="21"/>
        <v>675.84</v>
      </c>
      <c r="I301" s="175">
        <f t="shared" si="22"/>
        <v>783.97439999999995</v>
      </c>
      <c r="J301" s="170"/>
    </row>
    <row r="302" spans="1:10" s="171" customFormat="1" ht="14.25" x14ac:dyDescent="0.2">
      <c r="A302" s="169"/>
      <c r="B302" s="172" t="s">
        <v>389</v>
      </c>
      <c r="C302" s="173" t="s">
        <v>320</v>
      </c>
      <c r="D302" s="173" t="s">
        <v>401</v>
      </c>
      <c r="E302" s="172" t="s">
        <v>17</v>
      </c>
      <c r="F302" s="172">
        <v>3200</v>
      </c>
      <c r="G302" s="172">
        <v>1.9375</v>
      </c>
      <c r="H302" s="174">
        <f t="shared" si="21"/>
        <v>6200</v>
      </c>
      <c r="I302" s="175">
        <f t="shared" si="22"/>
        <v>7191.9999999999991</v>
      </c>
      <c r="J302" s="170"/>
    </row>
    <row r="303" spans="1:10" s="171" customFormat="1" ht="14.25" x14ac:dyDescent="0.2">
      <c r="A303" s="169"/>
      <c r="B303" s="172" t="s">
        <v>389</v>
      </c>
      <c r="C303" s="173" t="s">
        <v>320</v>
      </c>
      <c r="D303" s="173" t="s">
        <v>402</v>
      </c>
      <c r="E303" s="172" t="s">
        <v>17</v>
      </c>
      <c r="F303" s="172">
        <v>900</v>
      </c>
      <c r="G303" s="172">
        <v>2</v>
      </c>
      <c r="H303" s="174">
        <f t="shared" si="21"/>
        <v>1800</v>
      </c>
      <c r="I303" s="175">
        <f t="shared" si="22"/>
        <v>2088</v>
      </c>
      <c r="J303" s="170"/>
    </row>
    <row r="304" spans="1:10" s="171" customFormat="1" ht="14.25" x14ac:dyDescent="0.2">
      <c r="A304" s="169"/>
      <c r="B304" s="172" t="s">
        <v>389</v>
      </c>
      <c r="C304" s="173" t="s">
        <v>320</v>
      </c>
      <c r="D304" s="173" t="s">
        <v>403</v>
      </c>
      <c r="E304" s="172" t="s">
        <v>17</v>
      </c>
      <c r="F304" s="172">
        <v>200</v>
      </c>
      <c r="G304" s="172">
        <v>6.1749999999999998</v>
      </c>
      <c r="H304" s="174">
        <f t="shared" si="21"/>
        <v>1235</v>
      </c>
      <c r="I304" s="175">
        <f t="shared" si="22"/>
        <v>1432.6</v>
      </c>
      <c r="J304" s="170"/>
    </row>
    <row r="305" spans="1:10" s="171" customFormat="1" ht="14.25" x14ac:dyDescent="0.2">
      <c r="A305" s="169"/>
      <c r="B305" s="172" t="s">
        <v>389</v>
      </c>
      <c r="C305" s="173" t="s">
        <v>320</v>
      </c>
      <c r="D305" s="173" t="s">
        <v>404</v>
      </c>
      <c r="E305" s="172" t="s">
        <v>17</v>
      </c>
      <c r="F305" s="172">
        <v>300</v>
      </c>
      <c r="G305" s="172">
        <v>6.3916666666666666</v>
      </c>
      <c r="H305" s="174">
        <f t="shared" si="21"/>
        <v>1917.5</v>
      </c>
      <c r="I305" s="175">
        <f t="shared" si="22"/>
        <v>2224.2999999999997</v>
      </c>
      <c r="J305" s="170"/>
    </row>
    <row r="306" spans="1:10" s="171" customFormat="1" ht="14.25" x14ac:dyDescent="0.2">
      <c r="A306" s="169"/>
      <c r="B306" s="172" t="s">
        <v>389</v>
      </c>
      <c r="C306" s="173" t="s">
        <v>320</v>
      </c>
      <c r="D306" s="173" t="s">
        <v>412</v>
      </c>
      <c r="E306" s="172" t="s">
        <v>17</v>
      </c>
      <c r="F306" s="172">
        <v>100</v>
      </c>
      <c r="G306" s="172">
        <v>6.5</v>
      </c>
      <c r="H306" s="174">
        <f t="shared" si="21"/>
        <v>650</v>
      </c>
      <c r="I306" s="175">
        <f t="shared" si="22"/>
        <v>754</v>
      </c>
      <c r="J306" s="170"/>
    </row>
    <row r="307" spans="1:10" s="171" customFormat="1" ht="14.25" x14ac:dyDescent="0.2">
      <c r="A307" s="169"/>
      <c r="B307" s="172" t="s">
        <v>389</v>
      </c>
      <c r="C307" s="173" t="s">
        <v>320</v>
      </c>
      <c r="D307" s="173" t="s">
        <v>405</v>
      </c>
      <c r="E307" s="172" t="s">
        <v>17</v>
      </c>
      <c r="F307" s="172">
        <v>100</v>
      </c>
      <c r="G307" s="172">
        <v>6.1749999999999998</v>
      </c>
      <c r="H307" s="174">
        <f t="shared" si="21"/>
        <v>617.5</v>
      </c>
      <c r="I307" s="175">
        <f t="shared" si="22"/>
        <v>716.3</v>
      </c>
      <c r="J307" s="170"/>
    </row>
    <row r="308" spans="1:10" s="171" customFormat="1" ht="14.25" x14ac:dyDescent="0.2">
      <c r="A308" s="169"/>
      <c r="B308" s="172" t="s">
        <v>389</v>
      </c>
      <c r="C308" s="173" t="s">
        <v>320</v>
      </c>
      <c r="D308" s="173" t="s">
        <v>413</v>
      </c>
      <c r="E308" s="172" t="s">
        <v>17</v>
      </c>
      <c r="F308" s="172">
        <v>14</v>
      </c>
      <c r="G308" s="172">
        <v>46.56</v>
      </c>
      <c r="H308" s="174">
        <f t="shared" si="21"/>
        <v>651.84</v>
      </c>
      <c r="I308" s="175">
        <f t="shared" si="22"/>
        <v>756.13440000000003</v>
      </c>
      <c r="J308" s="170"/>
    </row>
    <row r="309" spans="1:10" s="171" customFormat="1" ht="14.25" x14ac:dyDescent="0.2">
      <c r="A309" s="169"/>
      <c r="B309" s="172" t="s">
        <v>389</v>
      </c>
      <c r="C309" s="173" t="s">
        <v>320</v>
      </c>
      <c r="D309" s="173" t="s">
        <v>414</v>
      </c>
      <c r="E309" s="172" t="s">
        <v>17</v>
      </c>
      <c r="F309" s="172">
        <v>400</v>
      </c>
      <c r="G309" s="172">
        <v>1.94</v>
      </c>
      <c r="H309" s="174">
        <f t="shared" si="21"/>
        <v>776</v>
      </c>
      <c r="I309" s="175">
        <f t="shared" si="22"/>
        <v>900.16</v>
      </c>
      <c r="J309" s="170"/>
    </row>
    <row r="310" spans="1:10" s="171" customFormat="1" ht="14.25" x14ac:dyDescent="0.2">
      <c r="A310" s="169"/>
      <c r="B310" s="172" t="s">
        <v>389</v>
      </c>
      <c r="C310" s="173" t="s">
        <v>320</v>
      </c>
      <c r="D310" s="173" t="s">
        <v>415</v>
      </c>
      <c r="E310" s="172" t="s">
        <v>17</v>
      </c>
      <c r="F310" s="172">
        <v>400</v>
      </c>
      <c r="G310" s="172">
        <v>2.09</v>
      </c>
      <c r="H310" s="174">
        <f t="shared" si="21"/>
        <v>836</v>
      </c>
      <c r="I310" s="175">
        <f t="shared" si="22"/>
        <v>969.75999999999988</v>
      </c>
      <c r="J310" s="170"/>
    </row>
    <row r="311" spans="1:10" s="171" customFormat="1" ht="14.25" x14ac:dyDescent="0.2">
      <c r="A311" s="169"/>
      <c r="B311" s="172" t="s">
        <v>389</v>
      </c>
      <c r="C311" s="173" t="s">
        <v>320</v>
      </c>
      <c r="D311" s="173" t="s">
        <v>406</v>
      </c>
      <c r="E311" s="172" t="s">
        <v>17</v>
      </c>
      <c r="F311" s="172">
        <v>1461</v>
      </c>
      <c r="G311" s="172">
        <v>2.9826694045174542</v>
      </c>
      <c r="H311" s="174">
        <f t="shared" si="21"/>
        <v>4357.68</v>
      </c>
      <c r="I311" s="175">
        <f t="shared" si="22"/>
        <v>5054.9088000000002</v>
      </c>
      <c r="J311" s="170"/>
    </row>
    <row r="312" spans="1:10" s="171" customFormat="1" ht="14.25" x14ac:dyDescent="0.2">
      <c r="A312" s="169"/>
      <c r="B312" s="172" t="s">
        <v>389</v>
      </c>
      <c r="C312" s="173" t="s">
        <v>320</v>
      </c>
      <c r="D312" s="173" t="s">
        <v>407</v>
      </c>
      <c r="E312" s="172" t="s">
        <v>17</v>
      </c>
      <c r="F312" s="172">
        <v>267</v>
      </c>
      <c r="G312" s="172">
        <v>4.5892134831460671</v>
      </c>
      <c r="H312" s="174">
        <f t="shared" si="21"/>
        <v>1225.32</v>
      </c>
      <c r="I312" s="175">
        <f t="shared" si="22"/>
        <v>1421.3711999999998</v>
      </c>
      <c r="J312" s="170"/>
    </row>
    <row r="313" spans="1:10" s="171" customFormat="1" ht="14.25" x14ac:dyDescent="0.2">
      <c r="A313" s="169"/>
      <c r="B313" s="172" t="s">
        <v>389</v>
      </c>
      <c r="C313" s="173" t="s">
        <v>320</v>
      </c>
      <c r="D313" s="173" t="s">
        <v>416</v>
      </c>
      <c r="E313" s="172" t="s">
        <v>17</v>
      </c>
      <c r="F313" s="172">
        <v>68</v>
      </c>
      <c r="G313" s="172">
        <v>46.699999999999996</v>
      </c>
      <c r="H313" s="174">
        <f t="shared" si="21"/>
        <v>3175.6</v>
      </c>
      <c r="I313" s="175">
        <f t="shared" si="22"/>
        <v>3683.6959999999995</v>
      </c>
      <c r="J313" s="170"/>
    </row>
    <row r="314" spans="1:10" s="171" customFormat="1" ht="14.25" x14ac:dyDescent="0.2">
      <c r="A314" s="169"/>
      <c r="B314" s="172" t="s">
        <v>389</v>
      </c>
      <c r="C314" s="173" t="s">
        <v>320</v>
      </c>
      <c r="D314" s="173" t="s">
        <v>409</v>
      </c>
      <c r="E314" s="172" t="s">
        <v>17</v>
      </c>
      <c r="F314" s="172">
        <v>23</v>
      </c>
      <c r="G314" s="172">
        <v>49.4</v>
      </c>
      <c r="H314" s="174">
        <f t="shared" si="21"/>
        <v>1136.2</v>
      </c>
      <c r="I314" s="175">
        <f t="shared" si="22"/>
        <v>1317.992</v>
      </c>
      <c r="J314" s="170"/>
    </row>
    <row r="315" spans="1:10" s="171" customFormat="1" ht="14.25" x14ac:dyDescent="0.2">
      <c r="A315" s="169"/>
      <c r="B315" s="172" t="s">
        <v>389</v>
      </c>
      <c r="C315" s="173" t="s">
        <v>320</v>
      </c>
      <c r="D315" s="173" t="s">
        <v>417</v>
      </c>
      <c r="E315" s="172" t="s">
        <v>17</v>
      </c>
      <c r="F315" s="172">
        <v>344</v>
      </c>
      <c r="G315" s="172">
        <v>4.17</v>
      </c>
      <c r="H315" s="174">
        <f t="shared" si="21"/>
        <v>1434.48</v>
      </c>
      <c r="I315" s="175">
        <f t="shared" si="22"/>
        <v>1663.9967999999999</v>
      </c>
      <c r="J315" s="170"/>
    </row>
    <row r="316" spans="1:10" s="171" customFormat="1" ht="14.25" x14ac:dyDescent="0.2">
      <c r="A316" s="169"/>
      <c r="B316" s="172" t="s">
        <v>389</v>
      </c>
      <c r="C316" s="173" t="s">
        <v>320</v>
      </c>
      <c r="D316" s="173" t="s">
        <v>410</v>
      </c>
      <c r="E316" s="172" t="s">
        <v>17</v>
      </c>
      <c r="F316" s="172">
        <v>136</v>
      </c>
      <c r="G316" s="172">
        <v>7.7952899999999996</v>
      </c>
      <c r="H316" s="174">
        <f t="shared" si="21"/>
        <v>1060.1594399999999</v>
      </c>
      <c r="I316" s="175">
        <f t="shared" si="22"/>
        <v>1229.7849503999998</v>
      </c>
      <c r="J316" s="170"/>
    </row>
    <row r="317" spans="1:10" s="171" customFormat="1" ht="14.25" x14ac:dyDescent="0.2">
      <c r="A317" s="169"/>
      <c r="B317" s="172" t="s">
        <v>389</v>
      </c>
      <c r="C317" s="173" t="s">
        <v>26</v>
      </c>
      <c r="D317" s="176" t="s">
        <v>418</v>
      </c>
      <c r="E317" s="172" t="s">
        <v>17</v>
      </c>
      <c r="F317" s="172">
        <v>60</v>
      </c>
      <c r="G317" s="172">
        <v>15.979999999999999</v>
      </c>
      <c r="H317" s="174">
        <f t="shared" si="21"/>
        <v>958.8</v>
      </c>
      <c r="I317" s="175">
        <f t="shared" si="22"/>
        <v>1112.2079999999999</v>
      </c>
      <c r="J317" s="170"/>
    </row>
    <row r="318" spans="1:10" s="171" customFormat="1" ht="14.25" x14ac:dyDescent="0.2">
      <c r="A318" s="169"/>
      <c r="B318" s="172" t="s">
        <v>389</v>
      </c>
      <c r="C318" s="173" t="s">
        <v>26</v>
      </c>
      <c r="D318" s="173" t="s">
        <v>419</v>
      </c>
      <c r="E318" s="172" t="s">
        <v>17</v>
      </c>
      <c r="F318" s="172">
        <v>130</v>
      </c>
      <c r="G318" s="172">
        <v>10.119999999999999</v>
      </c>
      <c r="H318" s="174">
        <f t="shared" si="21"/>
        <v>1315.6</v>
      </c>
      <c r="I318" s="175">
        <f t="shared" si="22"/>
        <v>1526.0959999999998</v>
      </c>
      <c r="J318" s="170"/>
    </row>
    <row r="319" spans="1:10" s="171" customFormat="1" ht="14.25" x14ac:dyDescent="0.2">
      <c r="A319" s="169"/>
      <c r="B319" s="172" t="s">
        <v>389</v>
      </c>
      <c r="C319" s="173" t="s">
        <v>420</v>
      </c>
      <c r="D319" s="173" t="s">
        <v>397</v>
      </c>
      <c r="E319" s="172" t="s">
        <v>17</v>
      </c>
      <c r="F319" s="172">
        <v>225</v>
      </c>
      <c r="G319" s="172">
        <v>2.8</v>
      </c>
      <c r="H319" s="174">
        <f t="shared" si="21"/>
        <v>630</v>
      </c>
      <c r="I319" s="175">
        <f t="shared" si="22"/>
        <v>730.8</v>
      </c>
      <c r="J319" s="170"/>
    </row>
    <row r="320" spans="1:10" s="171" customFormat="1" ht="14.25" x14ac:dyDescent="0.2">
      <c r="A320" s="169"/>
      <c r="B320" s="172" t="s">
        <v>389</v>
      </c>
      <c r="C320" s="173" t="s">
        <v>420</v>
      </c>
      <c r="D320" s="173" t="s">
        <v>398</v>
      </c>
      <c r="E320" s="172" t="s">
        <v>17</v>
      </c>
      <c r="F320" s="172">
        <v>200</v>
      </c>
      <c r="G320" s="172">
        <v>0.9</v>
      </c>
      <c r="H320" s="174">
        <f t="shared" si="21"/>
        <v>180</v>
      </c>
      <c r="I320" s="175">
        <f t="shared" si="22"/>
        <v>208.79999999999998</v>
      </c>
      <c r="J320" s="170"/>
    </row>
    <row r="321" spans="1:10" s="171" customFormat="1" ht="14.25" x14ac:dyDescent="0.2">
      <c r="A321" s="169"/>
      <c r="B321" s="172" t="s">
        <v>389</v>
      </c>
      <c r="C321" s="173" t="s">
        <v>420</v>
      </c>
      <c r="D321" s="173" t="s">
        <v>413</v>
      </c>
      <c r="E321" s="172" t="s">
        <v>17</v>
      </c>
      <c r="F321" s="172">
        <v>15</v>
      </c>
      <c r="G321" s="172">
        <v>204</v>
      </c>
      <c r="H321" s="174">
        <f t="shared" si="21"/>
        <v>3060</v>
      </c>
      <c r="I321" s="175">
        <f t="shared" si="22"/>
        <v>3549.6</v>
      </c>
      <c r="J321" s="170"/>
    </row>
    <row r="322" spans="1:10" s="171" customFormat="1" ht="14.25" x14ac:dyDescent="0.2">
      <c r="A322" s="169"/>
      <c r="B322" s="172" t="s">
        <v>389</v>
      </c>
      <c r="C322" s="173" t="s">
        <v>420</v>
      </c>
      <c r="D322" s="173" t="s">
        <v>416</v>
      </c>
      <c r="E322" s="172" t="s">
        <v>17</v>
      </c>
      <c r="F322" s="172">
        <v>150</v>
      </c>
      <c r="G322" s="172">
        <v>23.9</v>
      </c>
      <c r="H322" s="174">
        <f t="shared" si="21"/>
        <v>3585</v>
      </c>
      <c r="I322" s="175">
        <f t="shared" si="22"/>
        <v>4158.5999999999995</v>
      </c>
      <c r="J322" s="170"/>
    </row>
    <row r="323" spans="1:10" s="171" customFormat="1" ht="14.25" x14ac:dyDescent="0.2">
      <c r="A323" s="169"/>
      <c r="B323" s="172" t="s">
        <v>389</v>
      </c>
      <c r="C323" s="173" t="s">
        <v>420</v>
      </c>
      <c r="D323" s="173" t="s">
        <v>421</v>
      </c>
      <c r="E323" s="172" t="s">
        <v>17</v>
      </c>
      <c r="F323" s="172">
        <v>504</v>
      </c>
      <c r="G323" s="172">
        <v>7.6000000000000005</v>
      </c>
      <c r="H323" s="174">
        <f t="shared" si="21"/>
        <v>3830.4</v>
      </c>
      <c r="I323" s="175">
        <f t="shared" si="22"/>
        <v>4443.2640000000001</v>
      </c>
      <c r="J323" s="170"/>
    </row>
    <row r="324" spans="1:10" s="171" customFormat="1" ht="14.25" x14ac:dyDescent="0.2">
      <c r="A324" s="169"/>
      <c r="B324" s="172" t="s">
        <v>389</v>
      </c>
      <c r="C324" s="173" t="s">
        <v>420</v>
      </c>
      <c r="D324" s="176" t="s">
        <v>422</v>
      </c>
      <c r="E324" s="172" t="s">
        <v>17</v>
      </c>
      <c r="F324" s="172">
        <v>566</v>
      </c>
      <c r="G324" s="172">
        <v>6.8000000000000007</v>
      </c>
      <c r="H324" s="174">
        <f t="shared" si="21"/>
        <v>3848.8</v>
      </c>
      <c r="I324" s="175">
        <f t="shared" si="22"/>
        <v>4464.6080000000002</v>
      </c>
      <c r="J324" s="170"/>
    </row>
    <row r="325" spans="1:10" s="171" customFormat="1" ht="14.25" x14ac:dyDescent="0.2">
      <c r="A325" s="169"/>
      <c r="B325" s="172" t="s">
        <v>389</v>
      </c>
      <c r="C325" s="173" t="s">
        <v>368</v>
      </c>
      <c r="D325" s="173" t="s">
        <v>423</v>
      </c>
      <c r="E325" s="172" t="s">
        <v>17</v>
      </c>
      <c r="F325" s="172">
        <v>300</v>
      </c>
      <c r="G325" s="172">
        <v>54.94</v>
      </c>
      <c r="H325" s="174">
        <f t="shared" si="21"/>
        <v>16482</v>
      </c>
      <c r="I325" s="175">
        <f t="shared" si="22"/>
        <v>19119.12</v>
      </c>
      <c r="J325" s="170"/>
    </row>
    <row r="326" spans="1:10" s="171" customFormat="1" ht="14.25" x14ac:dyDescent="0.2">
      <c r="A326" s="169"/>
      <c r="B326" s="172" t="s">
        <v>389</v>
      </c>
      <c r="C326" s="173" t="s">
        <v>368</v>
      </c>
      <c r="D326" s="173" t="s">
        <v>424</v>
      </c>
      <c r="E326" s="172" t="s">
        <v>17</v>
      </c>
      <c r="F326" s="172">
        <v>40</v>
      </c>
      <c r="G326" s="172">
        <v>325.94</v>
      </c>
      <c r="H326" s="174">
        <f t="shared" si="21"/>
        <v>13037.6</v>
      </c>
      <c r="I326" s="175">
        <f t="shared" si="22"/>
        <v>15123.616</v>
      </c>
      <c r="J326" s="170"/>
    </row>
    <row r="327" spans="1:10" s="171" customFormat="1" ht="14.25" x14ac:dyDescent="0.2">
      <c r="A327" s="169"/>
      <c r="B327" s="172" t="s">
        <v>389</v>
      </c>
      <c r="C327" s="173" t="s">
        <v>368</v>
      </c>
      <c r="D327" s="177" t="s">
        <v>425</v>
      </c>
      <c r="E327" s="172" t="s">
        <v>17</v>
      </c>
      <c r="F327" s="172">
        <v>120</v>
      </c>
      <c r="G327" s="172">
        <v>19.05</v>
      </c>
      <c r="H327" s="174">
        <f t="shared" si="21"/>
        <v>2286</v>
      </c>
      <c r="I327" s="175">
        <f t="shared" si="22"/>
        <v>2651.7599999999998</v>
      </c>
      <c r="J327" s="170"/>
    </row>
    <row r="328" spans="1:10" s="171" customFormat="1" ht="14.25" x14ac:dyDescent="0.2">
      <c r="A328" s="169"/>
      <c r="B328" s="172" t="s">
        <v>389</v>
      </c>
      <c r="C328" s="173" t="s">
        <v>368</v>
      </c>
      <c r="D328" s="177" t="s">
        <v>426</v>
      </c>
      <c r="E328" s="172" t="s">
        <v>17</v>
      </c>
      <c r="F328" s="172">
        <v>30</v>
      </c>
      <c r="G328" s="172">
        <v>358.49</v>
      </c>
      <c r="H328" s="174">
        <f t="shared" si="21"/>
        <v>10754.7</v>
      </c>
      <c r="I328" s="175">
        <f t="shared" si="22"/>
        <v>12475.451999999999</v>
      </c>
      <c r="J328" s="170"/>
    </row>
    <row r="329" spans="1:10" ht="14.25" x14ac:dyDescent="0.2">
      <c r="B329" s="214" t="s">
        <v>388</v>
      </c>
      <c r="C329" s="215"/>
      <c r="D329" s="215"/>
      <c r="E329" s="215"/>
      <c r="F329" s="215"/>
      <c r="G329" s="215"/>
      <c r="H329" s="215"/>
      <c r="I329" s="178">
        <f>SUM(I273:I328)</f>
        <v>419961.91255039984</v>
      </c>
    </row>
    <row r="330" spans="1:10" ht="14.25" x14ac:dyDescent="0.2">
      <c r="B330" s="179" t="s">
        <v>31</v>
      </c>
      <c r="C330" s="183" t="s">
        <v>13</v>
      </c>
      <c r="D330" s="183" t="s">
        <v>432</v>
      </c>
      <c r="E330" s="179" t="s">
        <v>17</v>
      </c>
      <c r="F330" s="179">
        <v>1008</v>
      </c>
      <c r="G330" s="179">
        <v>30</v>
      </c>
      <c r="H330" s="182">
        <f>F330*G330</f>
        <v>30240</v>
      </c>
      <c r="I330" s="181">
        <f>H330</f>
        <v>30240</v>
      </c>
    </row>
    <row r="331" spans="1:10" ht="14.25" x14ac:dyDescent="0.2">
      <c r="B331" s="179" t="s">
        <v>31</v>
      </c>
      <c r="C331" s="183" t="s">
        <v>13</v>
      </c>
      <c r="D331" s="183" t="s">
        <v>258</v>
      </c>
      <c r="E331" s="179" t="s">
        <v>17</v>
      </c>
      <c r="F331" s="179">
        <v>1008</v>
      </c>
      <c r="G331" s="179">
        <v>22.5</v>
      </c>
      <c r="H331" s="182">
        <f t="shared" ref="H331:H392" si="23">F331*G331</f>
        <v>22680</v>
      </c>
      <c r="I331" s="181">
        <f t="shared" ref="I331:I375" si="24">H331</f>
        <v>22680</v>
      </c>
    </row>
    <row r="332" spans="1:10" ht="14.25" x14ac:dyDescent="0.2">
      <c r="B332" s="179" t="s">
        <v>31</v>
      </c>
      <c r="C332" s="183" t="s">
        <v>13</v>
      </c>
      <c r="D332" s="183" t="s">
        <v>433</v>
      </c>
      <c r="E332" s="179" t="s">
        <v>17</v>
      </c>
      <c r="F332" s="179">
        <v>4000</v>
      </c>
      <c r="G332" s="179">
        <v>11.4</v>
      </c>
      <c r="H332" s="182">
        <f t="shared" si="23"/>
        <v>45600</v>
      </c>
      <c r="I332" s="181">
        <f t="shared" si="24"/>
        <v>45600</v>
      </c>
    </row>
    <row r="333" spans="1:10" ht="14.25" x14ac:dyDescent="0.2">
      <c r="B333" s="179" t="s">
        <v>31</v>
      </c>
      <c r="C333" s="183" t="s">
        <v>13</v>
      </c>
      <c r="D333" s="183" t="s">
        <v>434</v>
      </c>
      <c r="E333" s="179" t="s">
        <v>17</v>
      </c>
      <c r="F333" s="179">
        <v>42</v>
      </c>
      <c r="G333" s="179">
        <v>15.3</v>
      </c>
      <c r="H333" s="182">
        <f t="shared" si="23"/>
        <v>642.6</v>
      </c>
      <c r="I333" s="181">
        <f t="shared" si="24"/>
        <v>642.6</v>
      </c>
    </row>
    <row r="334" spans="1:10" ht="14.25" x14ac:dyDescent="0.2">
      <c r="B334" s="179" t="s">
        <v>31</v>
      </c>
      <c r="C334" s="183" t="s">
        <v>13</v>
      </c>
      <c r="D334" s="183" t="s">
        <v>435</v>
      </c>
      <c r="E334" s="179" t="s">
        <v>17</v>
      </c>
      <c r="F334" s="179">
        <v>42</v>
      </c>
      <c r="G334" s="179">
        <v>13</v>
      </c>
      <c r="H334" s="182">
        <f t="shared" si="23"/>
        <v>546</v>
      </c>
      <c r="I334" s="181">
        <f t="shared" si="24"/>
        <v>546</v>
      </c>
    </row>
    <row r="335" spans="1:10" ht="14.25" x14ac:dyDescent="0.2">
      <c r="B335" s="179" t="s">
        <v>31</v>
      </c>
      <c r="C335" s="183" t="s">
        <v>13</v>
      </c>
      <c r="D335" s="183" t="s">
        <v>259</v>
      </c>
      <c r="E335" s="179" t="s">
        <v>17</v>
      </c>
      <c r="F335" s="179">
        <v>6800</v>
      </c>
      <c r="G335" s="179">
        <v>6.38</v>
      </c>
      <c r="H335" s="182">
        <f t="shared" si="23"/>
        <v>43384</v>
      </c>
      <c r="I335" s="181">
        <f t="shared" si="24"/>
        <v>43384</v>
      </c>
    </row>
    <row r="336" spans="1:10" ht="14.25" x14ac:dyDescent="0.2">
      <c r="B336" s="179" t="s">
        <v>31</v>
      </c>
      <c r="C336" s="183" t="s">
        <v>13</v>
      </c>
      <c r="D336" s="183" t="s">
        <v>57</v>
      </c>
      <c r="E336" s="179" t="s">
        <v>17</v>
      </c>
      <c r="F336" s="179">
        <v>6720</v>
      </c>
      <c r="G336" s="179">
        <v>23.11</v>
      </c>
      <c r="H336" s="182">
        <f t="shared" si="23"/>
        <v>155299.19999999998</v>
      </c>
      <c r="I336" s="181">
        <f t="shared" si="24"/>
        <v>155299.19999999998</v>
      </c>
    </row>
    <row r="337" spans="2:9" ht="14.25" x14ac:dyDescent="0.2">
      <c r="B337" s="179" t="s">
        <v>31</v>
      </c>
      <c r="C337" s="183" t="s">
        <v>13</v>
      </c>
      <c r="D337" s="183" t="s">
        <v>436</v>
      </c>
      <c r="E337" s="179" t="s">
        <v>17</v>
      </c>
      <c r="F337" s="179">
        <v>4200</v>
      </c>
      <c r="G337" s="179">
        <v>8.99</v>
      </c>
      <c r="H337" s="182">
        <f t="shared" si="23"/>
        <v>37758</v>
      </c>
      <c r="I337" s="181">
        <f t="shared" si="24"/>
        <v>37758</v>
      </c>
    </row>
    <row r="338" spans="2:9" ht="14.25" x14ac:dyDescent="0.2">
      <c r="B338" s="179" t="s">
        <v>31</v>
      </c>
      <c r="C338" s="183" t="s">
        <v>13</v>
      </c>
      <c r="D338" s="183" t="s">
        <v>396</v>
      </c>
      <c r="E338" s="179" t="s">
        <v>17</v>
      </c>
      <c r="F338" s="179">
        <v>12600</v>
      </c>
      <c r="G338" s="179">
        <v>4.99</v>
      </c>
      <c r="H338" s="182">
        <f t="shared" si="23"/>
        <v>62874</v>
      </c>
      <c r="I338" s="181">
        <f t="shared" si="24"/>
        <v>62874</v>
      </c>
    </row>
    <row r="339" spans="2:9" ht="14.25" x14ac:dyDescent="0.2">
      <c r="B339" s="179" t="s">
        <v>31</v>
      </c>
      <c r="C339" s="183" t="s">
        <v>13</v>
      </c>
      <c r="D339" s="183" t="s">
        <v>146</v>
      </c>
      <c r="E339" s="179" t="s">
        <v>17</v>
      </c>
      <c r="F339" s="179">
        <v>350</v>
      </c>
      <c r="G339" s="179">
        <v>34.46</v>
      </c>
      <c r="H339" s="182">
        <f t="shared" si="23"/>
        <v>12061</v>
      </c>
      <c r="I339" s="181">
        <f t="shared" si="24"/>
        <v>12061</v>
      </c>
    </row>
    <row r="340" spans="2:9" ht="14.25" x14ac:dyDescent="0.2">
      <c r="B340" s="179" t="s">
        <v>31</v>
      </c>
      <c r="C340" s="183" t="s">
        <v>13</v>
      </c>
      <c r="D340" s="183" t="s">
        <v>197</v>
      </c>
      <c r="E340" s="179" t="s">
        <v>17</v>
      </c>
      <c r="F340" s="179">
        <v>5600</v>
      </c>
      <c r="G340" s="179">
        <v>19.98</v>
      </c>
      <c r="H340" s="182">
        <f t="shared" si="23"/>
        <v>111888</v>
      </c>
      <c r="I340" s="181">
        <f t="shared" si="24"/>
        <v>111888</v>
      </c>
    </row>
    <row r="341" spans="2:9" ht="14.25" x14ac:dyDescent="0.2">
      <c r="B341" s="179" t="s">
        <v>31</v>
      </c>
      <c r="C341" s="183" t="s">
        <v>13</v>
      </c>
      <c r="D341" s="183" t="s">
        <v>60</v>
      </c>
      <c r="E341" s="179" t="s">
        <v>17</v>
      </c>
      <c r="F341" s="179">
        <v>5040</v>
      </c>
      <c r="G341" s="179">
        <v>17.41</v>
      </c>
      <c r="H341" s="182">
        <f t="shared" si="23"/>
        <v>87746.4</v>
      </c>
      <c r="I341" s="181">
        <f t="shared" si="24"/>
        <v>87746.4</v>
      </c>
    </row>
    <row r="342" spans="2:9" ht="14.25" x14ac:dyDescent="0.2">
      <c r="B342" s="179" t="s">
        <v>31</v>
      </c>
      <c r="C342" s="183" t="s">
        <v>13</v>
      </c>
      <c r="D342" s="183" t="s">
        <v>144</v>
      </c>
      <c r="E342" s="179" t="s">
        <v>17</v>
      </c>
      <c r="F342" s="179">
        <v>4000</v>
      </c>
      <c r="G342" s="179">
        <v>6.61</v>
      </c>
      <c r="H342" s="182">
        <f t="shared" si="23"/>
        <v>26440</v>
      </c>
      <c r="I342" s="181">
        <f t="shared" si="24"/>
        <v>26440</v>
      </c>
    </row>
    <row r="343" spans="2:9" ht="14.25" x14ac:dyDescent="0.2">
      <c r="B343" s="179" t="s">
        <v>31</v>
      </c>
      <c r="C343" s="183" t="s">
        <v>13</v>
      </c>
      <c r="D343" s="183" t="s">
        <v>442</v>
      </c>
      <c r="E343" s="179" t="s">
        <v>17</v>
      </c>
      <c r="F343" s="179">
        <v>6300</v>
      </c>
      <c r="G343" s="179">
        <v>4.04</v>
      </c>
      <c r="H343" s="182">
        <f t="shared" si="23"/>
        <v>25452</v>
      </c>
      <c r="I343" s="181">
        <f t="shared" si="24"/>
        <v>25452</v>
      </c>
    </row>
    <row r="344" spans="2:9" ht="14.25" x14ac:dyDescent="0.2">
      <c r="B344" s="179" t="s">
        <v>31</v>
      </c>
      <c r="C344" s="183" t="s">
        <v>13</v>
      </c>
      <c r="D344" s="183" t="s">
        <v>437</v>
      </c>
      <c r="E344" s="179" t="s">
        <v>17</v>
      </c>
      <c r="F344" s="179">
        <v>6300</v>
      </c>
      <c r="G344" s="179">
        <v>4.05</v>
      </c>
      <c r="H344" s="182">
        <f t="shared" si="23"/>
        <v>25515</v>
      </c>
      <c r="I344" s="181">
        <f t="shared" si="24"/>
        <v>25515</v>
      </c>
    </row>
    <row r="345" spans="2:9" ht="14.25" x14ac:dyDescent="0.2">
      <c r="B345" s="179" t="s">
        <v>31</v>
      </c>
      <c r="C345" s="183" t="s">
        <v>13</v>
      </c>
      <c r="D345" s="183" t="s">
        <v>438</v>
      </c>
      <c r="E345" s="179" t="s">
        <v>17</v>
      </c>
      <c r="F345" s="179">
        <v>4000</v>
      </c>
      <c r="G345" s="179">
        <v>4.7300000000000004</v>
      </c>
      <c r="H345" s="182">
        <f t="shared" si="23"/>
        <v>18920</v>
      </c>
      <c r="I345" s="181">
        <f t="shared" si="24"/>
        <v>18920</v>
      </c>
    </row>
    <row r="346" spans="2:9" ht="14.25" x14ac:dyDescent="0.2">
      <c r="B346" s="179" t="s">
        <v>31</v>
      </c>
      <c r="C346" s="183" t="s">
        <v>13</v>
      </c>
      <c r="D346" s="183" t="s">
        <v>427</v>
      </c>
      <c r="E346" s="179" t="s">
        <v>17</v>
      </c>
      <c r="F346" s="179">
        <v>1200</v>
      </c>
      <c r="G346" s="179">
        <v>95.88</v>
      </c>
      <c r="H346" s="182">
        <f t="shared" si="23"/>
        <v>115056</v>
      </c>
      <c r="I346" s="181">
        <f t="shared" si="24"/>
        <v>115056</v>
      </c>
    </row>
    <row r="347" spans="2:9" ht="14.25" x14ac:dyDescent="0.2">
      <c r="B347" s="179" t="s">
        <v>31</v>
      </c>
      <c r="C347" s="183" t="s">
        <v>13</v>
      </c>
      <c r="D347" s="183" t="s">
        <v>203</v>
      </c>
      <c r="E347" s="179" t="s">
        <v>17</v>
      </c>
      <c r="F347" s="179">
        <v>500</v>
      </c>
      <c r="G347" s="179">
        <v>122.4</v>
      </c>
      <c r="H347" s="182">
        <f t="shared" si="23"/>
        <v>61200</v>
      </c>
      <c r="I347" s="181">
        <f t="shared" si="24"/>
        <v>61200</v>
      </c>
    </row>
    <row r="348" spans="2:9" ht="14.25" x14ac:dyDescent="0.2">
      <c r="B348" s="179" t="s">
        <v>31</v>
      </c>
      <c r="C348" s="183" t="s">
        <v>13</v>
      </c>
      <c r="D348" s="183" t="s">
        <v>439</v>
      </c>
      <c r="E348" s="179" t="s">
        <v>17</v>
      </c>
      <c r="F348" s="179">
        <v>1400</v>
      </c>
      <c r="G348" s="179">
        <v>6.03</v>
      </c>
      <c r="H348" s="182">
        <f t="shared" si="23"/>
        <v>8442</v>
      </c>
      <c r="I348" s="181">
        <f t="shared" si="24"/>
        <v>8442</v>
      </c>
    </row>
    <row r="349" spans="2:9" ht="14.25" x14ac:dyDescent="0.2">
      <c r="B349" s="179" t="s">
        <v>31</v>
      </c>
      <c r="C349" s="183" t="s">
        <v>13</v>
      </c>
      <c r="D349" s="183" t="s">
        <v>308</v>
      </c>
      <c r="E349" s="179" t="s">
        <v>17</v>
      </c>
      <c r="F349" s="179">
        <v>2100</v>
      </c>
      <c r="G349" s="179">
        <v>7.94</v>
      </c>
      <c r="H349" s="182">
        <f t="shared" si="23"/>
        <v>16674</v>
      </c>
      <c r="I349" s="181">
        <f t="shared" si="24"/>
        <v>16674</v>
      </c>
    </row>
    <row r="350" spans="2:9" ht="14.25" x14ac:dyDescent="0.2">
      <c r="B350" s="179" t="s">
        <v>31</v>
      </c>
      <c r="C350" s="183" t="s">
        <v>13</v>
      </c>
      <c r="D350" s="183" t="s">
        <v>61</v>
      </c>
      <c r="E350" s="179" t="s">
        <v>17</v>
      </c>
      <c r="F350" s="179">
        <v>2940</v>
      </c>
      <c r="G350" s="179">
        <v>2.58</v>
      </c>
      <c r="H350" s="182">
        <f t="shared" si="23"/>
        <v>7585.2</v>
      </c>
      <c r="I350" s="181">
        <f t="shared" si="24"/>
        <v>7585.2</v>
      </c>
    </row>
    <row r="351" spans="2:9" ht="14.25" x14ac:dyDescent="0.2">
      <c r="B351" s="179" t="s">
        <v>31</v>
      </c>
      <c r="C351" s="183" t="s">
        <v>13</v>
      </c>
      <c r="D351" s="183" t="s">
        <v>209</v>
      </c>
      <c r="E351" s="179" t="s">
        <v>17</v>
      </c>
      <c r="F351" s="179">
        <v>2100</v>
      </c>
      <c r="G351" s="179">
        <v>5.43</v>
      </c>
      <c r="H351" s="182">
        <f t="shared" si="23"/>
        <v>11403</v>
      </c>
      <c r="I351" s="181">
        <f t="shared" si="24"/>
        <v>11403</v>
      </c>
    </row>
    <row r="352" spans="2:9" ht="14.25" x14ac:dyDescent="0.2">
      <c r="B352" s="179" t="s">
        <v>31</v>
      </c>
      <c r="C352" s="183" t="s">
        <v>13</v>
      </c>
      <c r="D352" s="183" t="s">
        <v>441</v>
      </c>
      <c r="E352" s="179" t="s">
        <v>17</v>
      </c>
      <c r="F352" s="179">
        <v>168</v>
      </c>
      <c r="G352" s="179">
        <v>160.13</v>
      </c>
      <c r="H352" s="182">
        <f t="shared" si="23"/>
        <v>26901.84</v>
      </c>
      <c r="I352" s="181">
        <f t="shared" si="24"/>
        <v>26901.84</v>
      </c>
    </row>
    <row r="353" spans="2:9" ht="14.25" x14ac:dyDescent="0.2">
      <c r="B353" s="179" t="s">
        <v>31</v>
      </c>
      <c r="C353" s="183" t="s">
        <v>13</v>
      </c>
      <c r="D353" s="183" t="s">
        <v>440</v>
      </c>
      <c r="E353" s="179" t="s">
        <v>17</v>
      </c>
      <c r="F353" s="179">
        <v>50</v>
      </c>
      <c r="G353" s="179">
        <v>109.87</v>
      </c>
      <c r="H353" s="182">
        <f t="shared" si="23"/>
        <v>5493.5</v>
      </c>
      <c r="I353" s="181">
        <f t="shared" si="24"/>
        <v>5493.5</v>
      </c>
    </row>
    <row r="354" spans="2:9" ht="14.25" x14ac:dyDescent="0.2">
      <c r="B354" s="179" t="s">
        <v>31</v>
      </c>
      <c r="C354" s="183" t="s">
        <v>13</v>
      </c>
      <c r="D354" s="183" t="s">
        <v>253</v>
      </c>
      <c r="E354" s="179" t="s">
        <v>17</v>
      </c>
      <c r="F354" s="179">
        <v>16800</v>
      </c>
      <c r="G354" s="179">
        <v>2.15</v>
      </c>
      <c r="H354" s="182">
        <f t="shared" si="23"/>
        <v>36120</v>
      </c>
      <c r="I354" s="181">
        <f t="shared" si="24"/>
        <v>36120</v>
      </c>
    </row>
    <row r="355" spans="2:9" ht="14.25" x14ac:dyDescent="0.2">
      <c r="B355" s="179" t="s">
        <v>31</v>
      </c>
      <c r="C355" s="183" t="s">
        <v>13</v>
      </c>
      <c r="D355" s="183" t="s">
        <v>275</v>
      </c>
      <c r="E355" s="179" t="s">
        <v>17</v>
      </c>
      <c r="F355" s="179">
        <v>1680</v>
      </c>
      <c r="G355" s="179">
        <v>187.59</v>
      </c>
      <c r="H355" s="182">
        <f t="shared" si="23"/>
        <v>315151.2</v>
      </c>
      <c r="I355" s="181">
        <f t="shared" si="24"/>
        <v>315151.2</v>
      </c>
    </row>
    <row r="356" spans="2:9" ht="14.25" x14ac:dyDescent="0.2">
      <c r="B356" s="179" t="s">
        <v>31</v>
      </c>
      <c r="C356" s="183" t="s">
        <v>13</v>
      </c>
      <c r="D356" s="183" t="s">
        <v>118</v>
      </c>
      <c r="E356" s="179" t="s">
        <v>17</v>
      </c>
      <c r="F356" s="179">
        <v>2240</v>
      </c>
      <c r="G356" s="179">
        <v>33.19</v>
      </c>
      <c r="H356" s="182">
        <f t="shared" si="23"/>
        <v>74345.599999999991</v>
      </c>
      <c r="I356" s="181">
        <f t="shared" si="24"/>
        <v>74345.599999999991</v>
      </c>
    </row>
    <row r="357" spans="2:9" ht="14.25" x14ac:dyDescent="0.2">
      <c r="B357" s="179" t="s">
        <v>31</v>
      </c>
      <c r="C357" s="183" t="s">
        <v>13</v>
      </c>
      <c r="D357" s="183" t="s">
        <v>66</v>
      </c>
      <c r="E357" s="179" t="s">
        <v>17</v>
      </c>
      <c r="F357" s="179">
        <v>1100</v>
      </c>
      <c r="G357" s="179">
        <v>110.25</v>
      </c>
      <c r="H357" s="182">
        <f t="shared" si="23"/>
        <v>121275</v>
      </c>
      <c r="I357" s="181">
        <f t="shared" si="24"/>
        <v>121275</v>
      </c>
    </row>
    <row r="358" spans="2:9" ht="14.25" x14ac:dyDescent="0.2">
      <c r="B358" s="179" t="s">
        <v>31</v>
      </c>
      <c r="C358" s="183" t="s">
        <v>13</v>
      </c>
      <c r="D358" s="183" t="s">
        <v>428</v>
      </c>
      <c r="E358" s="179" t="s">
        <v>17</v>
      </c>
      <c r="F358" s="179">
        <v>2000</v>
      </c>
      <c r="G358" s="179">
        <v>10.6</v>
      </c>
      <c r="H358" s="182">
        <f t="shared" si="23"/>
        <v>21200</v>
      </c>
      <c r="I358" s="181">
        <f t="shared" si="24"/>
        <v>21200</v>
      </c>
    </row>
    <row r="359" spans="2:9" ht="14.25" x14ac:dyDescent="0.2">
      <c r="B359" s="179" t="s">
        <v>31</v>
      </c>
      <c r="C359" s="183" t="s">
        <v>13</v>
      </c>
      <c r="D359" s="183" t="s">
        <v>443</v>
      </c>
      <c r="E359" s="179" t="s">
        <v>17</v>
      </c>
      <c r="F359" s="179">
        <v>4200</v>
      </c>
      <c r="G359" s="179">
        <v>18.149999999999999</v>
      </c>
      <c r="H359" s="182">
        <f t="shared" si="23"/>
        <v>76230</v>
      </c>
      <c r="I359" s="181">
        <f t="shared" si="24"/>
        <v>76230</v>
      </c>
    </row>
    <row r="360" spans="2:9" ht="14.25" x14ac:dyDescent="0.2">
      <c r="B360" s="179" t="s">
        <v>31</v>
      </c>
      <c r="C360" s="183" t="s">
        <v>13</v>
      </c>
      <c r="D360" s="183" t="s">
        <v>187</v>
      </c>
      <c r="E360" s="179" t="s">
        <v>17</v>
      </c>
      <c r="F360" s="179">
        <v>3000</v>
      </c>
      <c r="G360" s="179">
        <v>26.89</v>
      </c>
      <c r="H360" s="182">
        <f t="shared" si="23"/>
        <v>80670</v>
      </c>
      <c r="I360" s="181">
        <f t="shared" si="24"/>
        <v>80670</v>
      </c>
    </row>
    <row r="361" spans="2:9" ht="14.25" x14ac:dyDescent="0.2">
      <c r="B361" s="179" t="s">
        <v>31</v>
      </c>
      <c r="C361" s="183" t="s">
        <v>13</v>
      </c>
      <c r="D361" s="183" t="s">
        <v>246</v>
      </c>
      <c r="E361" s="179" t="s">
        <v>17</v>
      </c>
      <c r="F361" s="179">
        <v>5600</v>
      </c>
      <c r="G361" s="179">
        <v>3.6</v>
      </c>
      <c r="H361" s="182">
        <f t="shared" si="23"/>
        <v>20160</v>
      </c>
      <c r="I361" s="181">
        <f t="shared" si="24"/>
        <v>20160</v>
      </c>
    </row>
    <row r="362" spans="2:9" ht="14.25" x14ac:dyDescent="0.2">
      <c r="B362" s="179" t="s">
        <v>31</v>
      </c>
      <c r="C362" s="183" t="s">
        <v>13</v>
      </c>
      <c r="D362" s="183" t="s">
        <v>449</v>
      </c>
      <c r="E362" s="179" t="s">
        <v>17</v>
      </c>
      <c r="F362" s="179">
        <v>50</v>
      </c>
      <c r="G362" s="179">
        <v>1508</v>
      </c>
      <c r="H362" s="182">
        <f t="shared" si="23"/>
        <v>75400</v>
      </c>
      <c r="I362" s="181">
        <f t="shared" si="24"/>
        <v>75400</v>
      </c>
    </row>
    <row r="363" spans="2:9" ht="14.25" x14ac:dyDescent="0.2">
      <c r="B363" s="179" t="s">
        <v>31</v>
      </c>
      <c r="C363" s="183" t="s">
        <v>13</v>
      </c>
      <c r="D363" s="183" t="s">
        <v>450</v>
      </c>
      <c r="E363" s="179" t="s">
        <v>17</v>
      </c>
      <c r="F363" s="179">
        <v>504</v>
      </c>
      <c r="G363" s="179">
        <v>12.9</v>
      </c>
      <c r="H363" s="182">
        <f t="shared" si="23"/>
        <v>6501.6</v>
      </c>
      <c r="I363" s="181">
        <f t="shared" si="24"/>
        <v>6501.6</v>
      </c>
    </row>
    <row r="364" spans="2:9" ht="14.25" x14ac:dyDescent="0.2">
      <c r="B364" s="179" t="s">
        <v>31</v>
      </c>
      <c r="C364" s="183" t="s">
        <v>13</v>
      </c>
      <c r="D364" s="183" t="s">
        <v>395</v>
      </c>
      <c r="E364" s="179" t="s">
        <v>17</v>
      </c>
      <c r="F364" s="179">
        <v>2000</v>
      </c>
      <c r="G364" s="179">
        <v>7.9</v>
      </c>
      <c r="H364" s="182">
        <f t="shared" si="23"/>
        <v>15800</v>
      </c>
      <c r="I364" s="181">
        <f t="shared" si="24"/>
        <v>15800</v>
      </c>
    </row>
    <row r="365" spans="2:9" ht="14.25" x14ac:dyDescent="0.2">
      <c r="B365" s="179" t="s">
        <v>31</v>
      </c>
      <c r="C365" s="183" t="s">
        <v>13</v>
      </c>
      <c r="D365" s="183" t="s">
        <v>451</v>
      </c>
      <c r="E365" s="179" t="s">
        <v>17</v>
      </c>
      <c r="F365" s="179">
        <v>2000</v>
      </c>
      <c r="G365" s="179">
        <v>12.71</v>
      </c>
      <c r="H365" s="182">
        <f t="shared" si="23"/>
        <v>25420</v>
      </c>
      <c r="I365" s="181">
        <f t="shared" si="24"/>
        <v>25420</v>
      </c>
    </row>
    <row r="366" spans="2:9" ht="14.25" x14ac:dyDescent="0.2">
      <c r="B366" s="179" t="s">
        <v>31</v>
      </c>
      <c r="C366" s="183" t="s">
        <v>13</v>
      </c>
      <c r="D366" s="183" t="s">
        <v>429</v>
      </c>
      <c r="E366" s="179" t="s">
        <v>17</v>
      </c>
      <c r="F366" s="179">
        <v>3000</v>
      </c>
      <c r="G366" s="179">
        <v>22.87</v>
      </c>
      <c r="H366" s="182">
        <f t="shared" si="23"/>
        <v>68610</v>
      </c>
      <c r="I366" s="181">
        <f t="shared" si="24"/>
        <v>68610</v>
      </c>
    </row>
    <row r="367" spans="2:9" ht="14.25" x14ac:dyDescent="0.2">
      <c r="B367" s="179" t="s">
        <v>31</v>
      </c>
      <c r="C367" s="183" t="s">
        <v>13</v>
      </c>
      <c r="D367" s="183" t="s">
        <v>452</v>
      </c>
      <c r="E367" s="179" t="s">
        <v>17</v>
      </c>
      <c r="F367" s="179">
        <v>700</v>
      </c>
      <c r="G367" s="179">
        <v>5.22</v>
      </c>
      <c r="H367" s="182">
        <f t="shared" si="23"/>
        <v>3654</v>
      </c>
      <c r="I367" s="181">
        <f t="shared" si="24"/>
        <v>3654</v>
      </c>
    </row>
    <row r="368" spans="2:9" ht="14.25" x14ac:dyDescent="0.2">
      <c r="B368" s="179" t="s">
        <v>31</v>
      </c>
      <c r="C368" s="183" t="s">
        <v>13</v>
      </c>
      <c r="D368" s="183" t="s">
        <v>157</v>
      </c>
      <c r="E368" s="179" t="s">
        <v>17</v>
      </c>
      <c r="F368" s="179">
        <v>4200</v>
      </c>
      <c r="G368" s="179">
        <v>18.600000000000001</v>
      </c>
      <c r="H368" s="182">
        <f t="shared" si="23"/>
        <v>78120</v>
      </c>
      <c r="I368" s="181">
        <f t="shared" si="24"/>
        <v>78120</v>
      </c>
    </row>
    <row r="369" spans="2:9" ht="14.25" x14ac:dyDescent="0.2">
      <c r="B369" s="179" t="s">
        <v>31</v>
      </c>
      <c r="C369" s="183" t="s">
        <v>13</v>
      </c>
      <c r="D369" s="183" t="s">
        <v>453</v>
      </c>
      <c r="E369" s="179" t="s">
        <v>17</v>
      </c>
      <c r="F369" s="179">
        <v>2100</v>
      </c>
      <c r="G369" s="179">
        <v>3.68</v>
      </c>
      <c r="H369" s="182">
        <f t="shared" si="23"/>
        <v>7728</v>
      </c>
      <c r="I369" s="181">
        <f t="shared" si="24"/>
        <v>7728</v>
      </c>
    </row>
    <row r="370" spans="2:9" ht="14.25" x14ac:dyDescent="0.2">
      <c r="B370" s="179" t="s">
        <v>31</v>
      </c>
      <c r="C370" s="183" t="s">
        <v>13</v>
      </c>
      <c r="D370" s="183" t="s">
        <v>454</v>
      </c>
      <c r="E370" s="179" t="s">
        <v>17</v>
      </c>
      <c r="F370" s="179">
        <v>2100</v>
      </c>
      <c r="G370" s="179">
        <v>4.03</v>
      </c>
      <c r="H370" s="182">
        <f t="shared" si="23"/>
        <v>8463</v>
      </c>
      <c r="I370" s="181">
        <f t="shared" si="24"/>
        <v>8463</v>
      </c>
    </row>
    <row r="371" spans="2:9" ht="14.25" x14ac:dyDescent="0.2">
      <c r="B371" s="179" t="s">
        <v>31</v>
      </c>
      <c r="C371" s="183" t="s">
        <v>13</v>
      </c>
      <c r="D371" s="183" t="s">
        <v>456</v>
      </c>
      <c r="E371" s="179" t="s">
        <v>17</v>
      </c>
      <c r="F371" s="179">
        <v>1746</v>
      </c>
      <c r="G371" s="179">
        <v>66.31</v>
      </c>
      <c r="H371" s="182">
        <f t="shared" si="23"/>
        <v>115777.26000000001</v>
      </c>
      <c r="I371" s="181">
        <f t="shared" si="24"/>
        <v>115777.26000000001</v>
      </c>
    </row>
    <row r="372" spans="2:9" ht="14.25" x14ac:dyDescent="0.2">
      <c r="B372" s="179" t="s">
        <v>31</v>
      </c>
      <c r="C372" s="183" t="s">
        <v>13</v>
      </c>
      <c r="D372" s="183" t="s">
        <v>430</v>
      </c>
      <c r="E372" s="179" t="s">
        <v>17</v>
      </c>
      <c r="F372" s="179">
        <v>696</v>
      </c>
      <c r="G372" s="179">
        <v>81.5</v>
      </c>
      <c r="H372" s="182">
        <f t="shared" si="23"/>
        <v>56724</v>
      </c>
      <c r="I372" s="181">
        <f t="shared" si="24"/>
        <v>56724</v>
      </c>
    </row>
    <row r="373" spans="2:9" ht="14.25" x14ac:dyDescent="0.2">
      <c r="B373" s="179" t="s">
        <v>31</v>
      </c>
      <c r="C373" s="183" t="s">
        <v>13</v>
      </c>
      <c r="D373" s="183" t="s">
        <v>233</v>
      </c>
      <c r="E373" s="179" t="s">
        <v>17</v>
      </c>
      <c r="F373" s="179">
        <v>300</v>
      </c>
      <c r="G373" s="179">
        <v>331.05</v>
      </c>
      <c r="H373" s="182">
        <f t="shared" si="23"/>
        <v>99315</v>
      </c>
      <c r="I373" s="181">
        <f t="shared" si="24"/>
        <v>99315</v>
      </c>
    </row>
    <row r="374" spans="2:9" ht="14.25" x14ac:dyDescent="0.2">
      <c r="B374" s="179" t="s">
        <v>31</v>
      </c>
      <c r="C374" s="183" t="s">
        <v>13</v>
      </c>
      <c r="D374" s="183" t="s">
        <v>455</v>
      </c>
      <c r="E374" s="179" t="s">
        <v>17</v>
      </c>
      <c r="F374" s="179">
        <v>2000</v>
      </c>
      <c r="G374" s="179">
        <v>35</v>
      </c>
      <c r="H374" s="182">
        <f t="shared" si="23"/>
        <v>70000</v>
      </c>
      <c r="I374" s="181">
        <f t="shared" si="24"/>
        <v>70000</v>
      </c>
    </row>
    <row r="375" spans="2:9" ht="14.25" x14ac:dyDescent="0.2">
      <c r="B375" s="179" t="s">
        <v>31</v>
      </c>
      <c r="C375" s="183" t="s">
        <v>431</v>
      </c>
      <c r="D375" s="183" t="s">
        <v>249</v>
      </c>
      <c r="E375" s="179" t="s">
        <v>17</v>
      </c>
      <c r="F375" s="179">
        <v>100</v>
      </c>
      <c r="G375" s="179">
        <v>30</v>
      </c>
      <c r="H375" s="182">
        <f t="shared" si="23"/>
        <v>3000</v>
      </c>
      <c r="I375" s="181">
        <f t="shared" si="24"/>
        <v>3000</v>
      </c>
    </row>
    <row r="376" spans="2:9" ht="14.25" x14ac:dyDescent="0.2">
      <c r="B376" s="180" t="s">
        <v>31</v>
      </c>
      <c r="C376" s="184" t="s">
        <v>448</v>
      </c>
      <c r="D376" s="184" t="s">
        <v>457</v>
      </c>
      <c r="E376" s="179" t="s">
        <v>17</v>
      </c>
      <c r="F376" s="180">
        <v>6000</v>
      </c>
      <c r="G376" s="180">
        <v>8.1999999999999993</v>
      </c>
      <c r="H376" s="182">
        <f t="shared" si="23"/>
        <v>49199.999999999993</v>
      </c>
      <c r="I376" s="181">
        <f>H376*1.16</f>
        <v>57071.999999999985</v>
      </c>
    </row>
    <row r="377" spans="2:9" ht="14.25" x14ac:dyDescent="0.2">
      <c r="B377" s="180" t="s">
        <v>31</v>
      </c>
      <c r="C377" s="184" t="s">
        <v>431</v>
      </c>
      <c r="D377" s="184" t="s">
        <v>458</v>
      </c>
      <c r="E377" s="179" t="s">
        <v>17</v>
      </c>
      <c r="F377" s="180">
        <v>250</v>
      </c>
      <c r="G377" s="180">
        <v>3.4</v>
      </c>
      <c r="H377" s="182">
        <f t="shared" si="23"/>
        <v>850</v>
      </c>
      <c r="I377" s="181">
        <f t="shared" ref="I377:I399" si="25">H377*1.16</f>
        <v>985.99999999999989</v>
      </c>
    </row>
    <row r="378" spans="2:9" ht="14.25" x14ac:dyDescent="0.2">
      <c r="B378" s="180" t="s">
        <v>31</v>
      </c>
      <c r="C378" s="184" t="s">
        <v>431</v>
      </c>
      <c r="D378" s="184" t="s">
        <v>141</v>
      </c>
      <c r="E378" s="179" t="s">
        <v>17</v>
      </c>
      <c r="F378" s="180">
        <v>200</v>
      </c>
      <c r="G378" s="180">
        <v>1.5</v>
      </c>
      <c r="H378" s="182">
        <f t="shared" si="23"/>
        <v>300</v>
      </c>
      <c r="I378" s="181">
        <f t="shared" si="25"/>
        <v>348</v>
      </c>
    </row>
    <row r="379" spans="2:9" ht="14.25" x14ac:dyDescent="0.2">
      <c r="B379" s="180" t="s">
        <v>31</v>
      </c>
      <c r="C379" s="184" t="s">
        <v>431</v>
      </c>
      <c r="D379" s="184" t="s">
        <v>120</v>
      </c>
      <c r="E379" s="179" t="s">
        <v>17</v>
      </c>
      <c r="F379" s="180">
        <v>200</v>
      </c>
      <c r="G379" s="180">
        <v>1.05</v>
      </c>
      <c r="H379" s="182">
        <f t="shared" si="23"/>
        <v>210</v>
      </c>
      <c r="I379" s="181">
        <f t="shared" si="25"/>
        <v>243.6</v>
      </c>
    </row>
    <row r="380" spans="2:9" ht="14.25" x14ac:dyDescent="0.2">
      <c r="B380" s="180" t="s">
        <v>31</v>
      </c>
      <c r="C380" s="184" t="s">
        <v>431</v>
      </c>
      <c r="D380" s="184" t="s">
        <v>459</v>
      </c>
      <c r="E380" s="179" t="s">
        <v>17</v>
      </c>
      <c r="F380" s="180">
        <v>800</v>
      </c>
      <c r="G380" s="180">
        <v>3.33</v>
      </c>
      <c r="H380" s="182">
        <f t="shared" si="23"/>
        <v>2664</v>
      </c>
      <c r="I380" s="181">
        <f t="shared" si="25"/>
        <v>3090.24</v>
      </c>
    </row>
    <row r="381" spans="2:9" ht="14.25" x14ac:dyDescent="0.2">
      <c r="B381" s="180" t="s">
        <v>31</v>
      </c>
      <c r="C381" s="184" t="s">
        <v>431</v>
      </c>
      <c r="D381" s="184" t="s">
        <v>444</v>
      </c>
      <c r="E381" s="179" t="s">
        <v>17</v>
      </c>
      <c r="F381" s="180">
        <v>110</v>
      </c>
      <c r="G381" s="180">
        <v>97</v>
      </c>
      <c r="H381" s="182">
        <f t="shared" si="23"/>
        <v>10670</v>
      </c>
      <c r="I381" s="181">
        <f t="shared" si="25"/>
        <v>12377.199999999999</v>
      </c>
    </row>
    <row r="382" spans="2:9" ht="14.25" x14ac:dyDescent="0.2">
      <c r="B382" s="180" t="s">
        <v>31</v>
      </c>
      <c r="C382" s="184" t="s">
        <v>431</v>
      </c>
      <c r="D382" s="184" t="s">
        <v>445</v>
      </c>
      <c r="E382" s="179" t="s">
        <v>17</v>
      </c>
      <c r="F382" s="180">
        <v>9400</v>
      </c>
      <c r="G382" s="180">
        <v>1.68</v>
      </c>
      <c r="H382" s="182">
        <f t="shared" si="23"/>
        <v>15792</v>
      </c>
      <c r="I382" s="181">
        <f t="shared" si="25"/>
        <v>18318.719999999998</v>
      </c>
    </row>
    <row r="383" spans="2:9" ht="14.25" x14ac:dyDescent="0.2">
      <c r="B383" s="180" t="s">
        <v>31</v>
      </c>
      <c r="C383" s="184" t="s">
        <v>431</v>
      </c>
      <c r="D383" s="184" t="s">
        <v>446</v>
      </c>
      <c r="E383" s="179" t="s">
        <v>17</v>
      </c>
      <c r="F383" s="180">
        <v>10000</v>
      </c>
      <c r="G383" s="180">
        <v>1.68</v>
      </c>
      <c r="H383" s="182">
        <f t="shared" ref="H383:H388" si="26">F383*G383</f>
        <v>16800</v>
      </c>
      <c r="I383" s="181">
        <f t="shared" si="25"/>
        <v>19488</v>
      </c>
    </row>
    <row r="384" spans="2:9" ht="14.25" x14ac:dyDescent="0.2">
      <c r="B384" s="180" t="s">
        <v>31</v>
      </c>
      <c r="C384" s="184" t="s">
        <v>431</v>
      </c>
      <c r="D384" s="184" t="s">
        <v>167</v>
      </c>
      <c r="E384" s="179" t="s">
        <v>17</v>
      </c>
      <c r="F384" s="180">
        <v>9400</v>
      </c>
      <c r="G384" s="180">
        <v>1.68</v>
      </c>
      <c r="H384" s="182">
        <f t="shared" si="26"/>
        <v>15792</v>
      </c>
      <c r="I384" s="181">
        <f t="shared" si="25"/>
        <v>18318.719999999998</v>
      </c>
    </row>
    <row r="385" spans="2:9" ht="14.25" x14ac:dyDescent="0.2">
      <c r="B385" s="180" t="s">
        <v>31</v>
      </c>
      <c r="C385" s="184" t="s">
        <v>431</v>
      </c>
      <c r="D385" s="184" t="s">
        <v>460</v>
      </c>
      <c r="E385" s="179" t="s">
        <v>17</v>
      </c>
      <c r="F385" s="180">
        <v>300</v>
      </c>
      <c r="G385" s="180">
        <v>5.64</v>
      </c>
      <c r="H385" s="182">
        <f t="shared" si="26"/>
        <v>1692</v>
      </c>
      <c r="I385" s="181">
        <f t="shared" si="25"/>
        <v>1962.7199999999998</v>
      </c>
    </row>
    <row r="386" spans="2:9" ht="14.25" x14ac:dyDescent="0.2">
      <c r="B386" s="180" t="s">
        <v>31</v>
      </c>
      <c r="C386" s="184" t="s">
        <v>431</v>
      </c>
      <c r="D386" s="184" t="s">
        <v>461</v>
      </c>
      <c r="E386" s="179" t="s">
        <v>17</v>
      </c>
      <c r="F386" s="180">
        <v>300</v>
      </c>
      <c r="G386" s="180">
        <v>5.64</v>
      </c>
      <c r="H386" s="182">
        <f t="shared" si="26"/>
        <v>1692</v>
      </c>
      <c r="I386" s="181">
        <f t="shared" si="25"/>
        <v>1962.7199999999998</v>
      </c>
    </row>
    <row r="387" spans="2:9" ht="14.25" x14ac:dyDescent="0.2">
      <c r="B387" s="180" t="s">
        <v>31</v>
      </c>
      <c r="C387" s="184" t="s">
        <v>431</v>
      </c>
      <c r="D387" s="184" t="s">
        <v>462</v>
      </c>
      <c r="E387" s="179" t="s">
        <v>17</v>
      </c>
      <c r="F387" s="180">
        <v>200</v>
      </c>
      <c r="G387" s="180">
        <v>7.02</v>
      </c>
      <c r="H387" s="182">
        <f t="shared" si="26"/>
        <v>1404</v>
      </c>
      <c r="I387" s="181">
        <f t="shared" si="25"/>
        <v>1628.6399999999999</v>
      </c>
    </row>
    <row r="388" spans="2:9" ht="14.25" x14ac:dyDescent="0.2">
      <c r="B388" s="180" t="s">
        <v>31</v>
      </c>
      <c r="C388" s="184" t="s">
        <v>431</v>
      </c>
      <c r="D388" s="184" t="s">
        <v>463</v>
      </c>
      <c r="E388" s="179" t="s">
        <v>17</v>
      </c>
      <c r="F388" s="180">
        <v>300</v>
      </c>
      <c r="G388" s="180">
        <v>5.64</v>
      </c>
      <c r="H388" s="182">
        <f t="shared" si="26"/>
        <v>1692</v>
      </c>
      <c r="I388" s="181">
        <f t="shared" si="25"/>
        <v>1962.7199999999998</v>
      </c>
    </row>
    <row r="389" spans="2:9" ht="14.25" x14ac:dyDescent="0.2">
      <c r="B389" s="180" t="s">
        <v>31</v>
      </c>
      <c r="C389" s="184" t="s">
        <v>431</v>
      </c>
      <c r="D389" s="184" t="s">
        <v>464</v>
      </c>
      <c r="E389" s="179" t="s">
        <v>17</v>
      </c>
      <c r="F389" s="180">
        <v>12</v>
      </c>
      <c r="G389" s="180">
        <v>117.89</v>
      </c>
      <c r="H389" s="182">
        <f t="shared" si="23"/>
        <v>1414.68</v>
      </c>
      <c r="I389" s="181">
        <f t="shared" si="25"/>
        <v>1641.0288</v>
      </c>
    </row>
    <row r="390" spans="2:9" ht="14.25" x14ac:dyDescent="0.2">
      <c r="B390" s="180" t="s">
        <v>31</v>
      </c>
      <c r="C390" s="184" t="s">
        <v>431</v>
      </c>
      <c r="D390" s="184" t="s">
        <v>465</v>
      </c>
      <c r="E390" s="179" t="s">
        <v>17</v>
      </c>
      <c r="F390" s="180">
        <v>3200</v>
      </c>
      <c r="G390" s="180">
        <v>2.6</v>
      </c>
      <c r="H390" s="182">
        <f t="shared" si="23"/>
        <v>8320</v>
      </c>
      <c r="I390" s="181">
        <f t="shared" si="25"/>
        <v>9651.1999999999989</v>
      </c>
    </row>
    <row r="391" spans="2:9" ht="14.25" x14ac:dyDescent="0.2">
      <c r="B391" s="180" t="s">
        <v>31</v>
      </c>
      <c r="C391" s="184" t="s">
        <v>431</v>
      </c>
      <c r="D391" s="184" t="s">
        <v>353</v>
      </c>
      <c r="E391" s="179" t="s">
        <v>17</v>
      </c>
      <c r="F391" s="180">
        <v>5700</v>
      </c>
      <c r="G391" s="180">
        <v>2.79</v>
      </c>
      <c r="H391" s="182">
        <f t="shared" si="23"/>
        <v>15903</v>
      </c>
      <c r="I391" s="181">
        <f t="shared" si="25"/>
        <v>18447.48</v>
      </c>
    </row>
    <row r="392" spans="2:9" ht="14.25" x14ac:dyDescent="0.2">
      <c r="B392" s="180" t="s">
        <v>31</v>
      </c>
      <c r="C392" s="184" t="s">
        <v>431</v>
      </c>
      <c r="D392" s="184" t="s">
        <v>466</v>
      </c>
      <c r="E392" s="179" t="s">
        <v>17</v>
      </c>
      <c r="F392" s="180">
        <v>2200</v>
      </c>
      <c r="G392" s="180">
        <v>3.98</v>
      </c>
      <c r="H392" s="182">
        <f t="shared" si="23"/>
        <v>8756</v>
      </c>
      <c r="I392" s="181">
        <f t="shared" si="25"/>
        <v>10156.959999999999</v>
      </c>
    </row>
    <row r="393" spans="2:9" ht="14.25" x14ac:dyDescent="0.2">
      <c r="B393" s="180" t="s">
        <v>31</v>
      </c>
      <c r="C393" s="184" t="s">
        <v>431</v>
      </c>
      <c r="D393" s="184" t="s">
        <v>467</v>
      </c>
      <c r="E393" s="179" t="s">
        <v>17</v>
      </c>
      <c r="F393" s="180">
        <v>450</v>
      </c>
      <c r="G393" s="180">
        <v>48.3</v>
      </c>
      <c r="H393" s="182">
        <f t="shared" ref="H393:H402" si="27">F393*G393</f>
        <v>21735</v>
      </c>
      <c r="I393" s="181">
        <f t="shared" si="25"/>
        <v>25212.6</v>
      </c>
    </row>
    <row r="394" spans="2:9" ht="14.25" x14ac:dyDescent="0.2">
      <c r="B394" s="180" t="s">
        <v>31</v>
      </c>
      <c r="C394" s="184" t="s">
        <v>431</v>
      </c>
      <c r="D394" s="184" t="s">
        <v>468</v>
      </c>
      <c r="E394" s="179" t="s">
        <v>17</v>
      </c>
      <c r="F394" s="180">
        <v>174</v>
      </c>
      <c r="G394" s="180">
        <v>59.8</v>
      </c>
      <c r="H394" s="182">
        <f t="shared" ref="H394:H401" si="28">F394*G394</f>
        <v>10405.199999999999</v>
      </c>
      <c r="I394" s="181">
        <f t="shared" si="25"/>
        <v>12070.031999999997</v>
      </c>
    </row>
    <row r="395" spans="2:9" ht="14.25" x14ac:dyDescent="0.2">
      <c r="B395" s="180" t="s">
        <v>31</v>
      </c>
      <c r="C395" s="184" t="s">
        <v>431</v>
      </c>
      <c r="D395" s="184" t="s">
        <v>469</v>
      </c>
      <c r="E395" s="179" t="s">
        <v>17</v>
      </c>
      <c r="F395" s="180">
        <v>56</v>
      </c>
      <c r="G395" s="180">
        <v>81.69</v>
      </c>
      <c r="H395" s="182">
        <f t="shared" si="28"/>
        <v>4574.6399999999994</v>
      </c>
      <c r="I395" s="181">
        <f t="shared" si="25"/>
        <v>5306.5823999999993</v>
      </c>
    </row>
    <row r="396" spans="2:9" ht="14.25" x14ac:dyDescent="0.2">
      <c r="B396" s="180" t="s">
        <v>31</v>
      </c>
      <c r="C396" s="184" t="s">
        <v>431</v>
      </c>
      <c r="D396" s="184" t="s">
        <v>470</v>
      </c>
      <c r="E396" s="179" t="s">
        <v>17</v>
      </c>
      <c r="F396" s="180">
        <v>792</v>
      </c>
      <c r="G396" s="180">
        <v>8.19</v>
      </c>
      <c r="H396" s="182">
        <f t="shared" si="28"/>
        <v>6486.48</v>
      </c>
      <c r="I396" s="181">
        <f t="shared" si="25"/>
        <v>7524.3167999999987</v>
      </c>
    </row>
    <row r="397" spans="2:9" ht="14.25" x14ac:dyDescent="0.2">
      <c r="B397" s="180" t="s">
        <v>31</v>
      </c>
      <c r="C397" s="184" t="s">
        <v>431</v>
      </c>
      <c r="D397" s="184" t="s">
        <v>447</v>
      </c>
      <c r="E397" s="179" t="s">
        <v>17</v>
      </c>
      <c r="F397" s="180">
        <v>336</v>
      </c>
      <c r="G397" s="180">
        <v>9</v>
      </c>
      <c r="H397" s="182">
        <f t="shared" si="28"/>
        <v>3024</v>
      </c>
      <c r="I397" s="181">
        <f t="shared" si="25"/>
        <v>3507.8399999999997</v>
      </c>
    </row>
    <row r="398" spans="2:9" ht="14.25" x14ac:dyDescent="0.2">
      <c r="B398" s="180" t="s">
        <v>31</v>
      </c>
      <c r="C398" s="184" t="s">
        <v>431</v>
      </c>
      <c r="D398" s="184" t="s">
        <v>471</v>
      </c>
      <c r="E398" s="179" t="s">
        <v>17</v>
      </c>
      <c r="F398" s="180">
        <v>756</v>
      </c>
      <c r="G398" s="180">
        <v>9.15</v>
      </c>
      <c r="H398" s="182">
        <f t="shared" si="28"/>
        <v>6917.4000000000005</v>
      </c>
      <c r="I398" s="181">
        <f t="shared" si="25"/>
        <v>8024.1840000000002</v>
      </c>
    </row>
    <row r="399" spans="2:9" ht="14.25" x14ac:dyDescent="0.2">
      <c r="B399" s="180" t="s">
        <v>31</v>
      </c>
      <c r="C399" s="184" t="s">
        <v>431</v>
      </c>
      <c r="D399" s="184" t="s">
        <v>472</v>
      </c>
      <c r="E399" s="179" t="s">
        <v>17</v>
      </c>
      <c r="F399" s="180">
        <v>200</v>
      </c>
      <c r="G399" s="180">
        <v>7.1</v>
      </c>
      <c r="H399" s="182">
        <f t="shared" si="28"/>
        <v>1420</v>
      </c>
      <c r="I399" s="181">
        <f t="shared" si="25"/>
        <v>1647.1999999999998</v>
      </c>
    </row>
    <row r="400" spans="2:9" ht="14.25" x14ac:dyDescent="0.2">
      <c r="B400" s="180" t="s">
        <v>31</v>
      </c>
      <c r="C400" s="184" t="s">
        <v>368</v>
      </c>
      <c r="D400" s="184" t="s">
        <v>473</v>
      </c>
      <c r="E400" s="179" t="s">
        <v>17</v>
      </c>
      <c r="F400" s="180">
        <v>96</v>
      </c>
      <c r="G400" s="180">
        <v>19.05</v>
      </c>
      <c r="H400" s="182">
        <f t="shared" si="28"/>
        <v>1828.8000000000002</v>
      </c>
      <c r="I400" s="181">
        <f>H400</f>
        <v>1828.8000000000002</v>
      </c>
    </row>
    <row r="401" spans="2:9" ht="14.25" x14ac:dyDescent="0.2">
      <c r="B401" s="180" t="s">
        <v>31</v>
      </c>
      <c r="C401" s="184" t="s">
        <v>368</v>
      </c>
      <c r="D401" s="184" t="s">
        <v>176</v>
      </c>
      <c r="E401" s="179" t="s">
        <v>17</v>
      </c>
      <c r="F401" s="180">
        <v>30</v>
      </c>
      <c r="G401" s="180">
        <v>325.94</v>
      </c>
      <c r="H401" s="182">
        <f t="shared" si="28"/>
        <v>9778.2000000000007</v>
      </c>
      <c r="I401" s="181">
        <f t="shared" ref="I401:I402" si="29">H401</f>
        <v>9778.2000000000007</v>
      </c>
    </row>
    <row r="402" spans="2:9" ht="14.25" x14ac:dyDescent="0.2">
      <c r="B402" s="180" t="s">
        <v>31</v>
      </c>
      <c r="C402" s="184" t="s">
        <v>368</v>
      </c>
      <c r="D402" s="184" t="s">
        <v>474</v>
      </c>
      <c r="E402" s="179" t="s">
        <v>17</v>
      </c>
      <c r="F402" s="180">
        <v>30</v>
      </c>
      <c r="G402" s="180">
        <v>358.49</v>
      </c>
      <c r="H402" s="182">
        <f t="shared" si="27"/>
        <v>10754.7</v>
      </c>
      <c r="I402" s="181">
        <f t="shared" si="29"/>
        <v>10754.7</v>
      </c>
    </row>
    <row r="403" spans="2:9" ht="14.25" x14ac:dyDescent="0.2">
      <c r="B403" s="216" t="s">
        <v>18</v>
      </c>
      <c r="C403" s="217"/>
      <c r="D403" s="217"/>
      <c r="E403" s="217"/>
      <c r="F403" s="217"/>
      <c r="G403" s="217"/>
      <c r="H403" s="217"/>
      <c r="I403" s="185">
        <f>SUM(I330:I402)</f>
        <v>2602776.8040000028</v>
      </c>
    </row>
    <row r="404" spans="2:9" ht="14.25" x14ac:dyDescent="0.2">
      <c r="B404" s="187" t="s">
        <v>42</v>
      </c>
      <c r="C404" s="188" t="s">
        <v>45</v>
      </c>
      <c r="D404" s="188" t="s">
        <v>249</v>
      </c>
      <c r="E404" s="189" t="s">
        <v>17</v>
      </c>
      <c r="F404" s="187">
        <v>11250</v>
      </c>
      <c r="G404" s="187">
        <v>5.8065777777777781</v>
      </c>
      <c r="H404" s="190">
        <f>F404*G404</f>
        <v>65324</v>
      </c>
      <c r="I404" s="191">
        <f>H404</f>
        <v>65324</v>
      </c>
    </row>
    <row r="405" spans="2:9" ht="14.25" x14ac:dyDescent="0.2">
      <c r="B405" s="187" t="s">
        <v>42</v>
      </c>
      <c r="C405" s="188" t="s">
        <v>45</v>
      </c>
      <c r="D405" s="188" t="s">
        <v>476</v>
      </c>
      <c r="E405" s="189" t="s">
        <v>17</v>
      </c>
      <c r="F405" s="187">
        <v>300</v>
      </c>
      <c r="G405" s="187">
        <v>58.51</v>
      </c>
      <c r="H405" s="190">
        <f t="shared" ref="H405:H423" si="30">F405*G405</f>
        <v>17553</v>
      </c>
      <c r="I405" s="191">
        <f t="shared" ref="I405:I426" si="31">H405</f>
        <v>17553</v>
      </c>
    </row>
    <row r="406" spans="2:9" ht="14.25" x14ac:dyDescent="0.2">
      <c r="B406" s="187" t="s">
        <v>42</v>
      </c>
      <c r="C406" s="188" t="s">
        <v>45</v>
      </c>
      <c r="D406" s="188" t="s">
        <v>475</v>
      </c>
      <c r="E406" s="189" t="s">
        <v>17</v>
      </c>
      <c r="F406" s="187">
        <v>1692</v>
      </c>
      <c r="G406" s="187">
        <v>74.024822695035468</v>
      </c>
      <c r="H406" s="190">
        <f t="shared" si="30"/>
        <v>125250.00000000001</v>
      </c>
      <c r="I406" s="191">
        <f t="shared" si="31"/>
        <v>125250.00000000001</v>
      </c>
    </row>
    <row r="407" spans="2:9" ht="14.25" x14ac:dyDescent="0.2">
      <c r="B407" s="187" t="s">
        <v>42</v>
      </c>
      <c r="C407" s="188" t="s">
        <v>13</v>
      </c>
      <c r="D407" s="188" t="s">
        <v>258</v>
      </c>
      <c r="E407" s="189" t="s">
        <v>17</v>
      </c>
      <c r="F407" s="187">
        <v>1008</v>
      </c>
      <c r="G407" s="187">
        <v>22.5</v>
      </c>
      <c r="H407" s="190">
        <f t="shared" si="30"/>
        <v>22680</v>
      </c>
      <c r="I407" s="191">
        <f t="shared" si="31"/>
        <v>22680</v>
      </c>
    </row>
    <row r="408" spans="2:9" ht="14.25" x14ac:dyDescent="0.2">
      <c r="B408" s="187" t="s">
        <v>42</v>
      </c>
      <c r="C408" s="188" t="s">
        <v>13</v>
      </c>
      <c r="D408" s="188" t="s">
        <v>433</v>
      </c>
      <c r="E408" s="189" t="s">
        <v>17</v>
      </c>
      <c r="F408" s="187">
        <v>4000</v>
      </c>
      <c r="G408" s="187">
        <v>11.4</v>
      </c>
      <c r="H408" s="190">
        <f t="shared" si="30"/>
        <v>45600</v>
      </c>
      <c r="I408" s="191">
        <f t="shared" si="31"/>
        <v>45600</v>
      </c>
    </row>
    <row r="409" spans="2:9" ht="14.25" x14ac:dyDescent="0.2">
      <c r="B409" s="187" t="s">
        <v>42</v>
      </c>
      <c r="C409" s="188" t="s">
        <v>13</v>
      </c>
      <c r="D409" s="188" t="s">
        <v>259</v>
      </c>
      <c r="E409" s="189" t="s">
        <v>17</v>
      </c>
      <c r="F409" s="187">
        <v>10000</v>
      </c>
      <c r="G409" s="187">
        <v>6.38</v>
      </c>
      <c r="H409" s="190">
        <f t="shared" si="30"/>
        <v>63800</v>
      </c>
      <c r="I409" s="191">
        <f t="shared" si="31"/>
        <v>63800</v>
      </c>
    </row>
    <row r="410" spans="2:9" ht="14.25" x14ac:dyDescent="0.2">
      <c r="B410" s="187" t="s">
        <v>42</v>
      </c>
      <c r="C410" s="188" t="s">
        <v>13</v>
      </c>
      <c r="D410" s="188" t="s">
        <v>60</v>
      </c>
      <c r="E410" s="189" t="s">
        <v>17</v>
      </c>
      <c r="F410" s="187">
        <v>5040</v>
      </c>
      <c r="G410" s="187">
        <v>17.41</v>
      </c>
      <c r="H410" s="190">
        <f t="shared" si="30"/>
        <v>87746.4</v>
      </c>
      <c r="I410" s="191">
        <f t="shared" si="31"/>
        <v>87746.4</v>
      </c>
    </row>
    <row r="411" spans="2:9" ht="14.25" x14ac:dyDescent="0.2">
      <c r="B411" s="187" t="s">
        <v>42</v>
      </c>
      <c r="C411" s="188" t="s">
        <v>13</v>
      </c>
      <c r="D411" s="188" t="s">
        <v>477</v>
      </c>
      <c r="E411" s="189" t="s">
        <v>17</v>
      </c>
      <c r="F411" s="187">
        <v>3000</v>
      </c>
      <c r="G411" s="187">
        <v>5.68</v>
      </c>
      <c r="H411" s="190">
        <f t="shared" si="30"/>
        <v>17040</v>
      </c>
      <c r="I411" s="191">
        <f t="shared" si="31"/>
        <v>17040</v>
      </c>
    </row>
    <row r="412" spans="2:9" ht="14.25" x14ac:dyDescent="0.2">
      <c r="B412" s="187" t="s">
        <v>42</v>
      </c>
      <c r="C412" s="188" t="s">
        <v>13</v>
      </c>
      <c r="D412" s="188" t="s">
        <v>442</v>
      </c>
      <c r="E412" s="189" t="s">
        <v>17</v>
      </c>
      <c r="F412" s="187">
        <v>6300</v>
      </c>
      <c r="G412" s="187">
        <v>4.04</v>
      </c>
      <c r="H412" s="190">
        <f t="shared" si="30"/>
        <v>25452</v>
      </c>
      <c r="I412" s="191">
        <f t="shared" si="31"/>
        <v>25452</v>
      </c>
    </row>
    <row r="413" spans="2:9" ht="14.25" x14ac:dyDescent="0.2">
      <c r="B413" s="187" t="s">
        <v>42</v>
      </c>
      <c r="C413" s="188" t="s">
        <v>13</v>
      </c>
      <c r="D413" s="188" t="s">
        <v>437</v>
      </c>
      <c r="E413" s="189" t="s">
        <v>17</v>
      </c>
      <c r="F413" s="187">
        <v>6300</v>
      </c>
      <c r="G413" s="187">
        <v>4.05</v>
      </c>
      <c r="H413" s="190">
        <f t="shared" si="30"/>
        <v>25515</v>
      </c>
      <c r="I413" s="191">
        <f t="shared" si="31"/>
        <v>25515</v>
      </c>
    </row>
    <row r="414" spans="2:9" ht="14.25" x14ac:dyDescent="0.2">
      <c r="B414" s="187" t="s">
        <v>42</v>
      </c>
      <c r="C414" s="188" t="s">
        <v>13</v>
      </c>
      <c r="D414" s="188" t="s">
        <v>309</v>
      </c>
      <c r="E414" s="189" t="s">
        <v>17</v>
      </c>
      <c r="F414" s="187">
        <v>140</v>
      </c>
      <c r="G414" s="187">
        <v>24.3</v>
      </c>
      <c r="H414" s="190">
        <f t="shared" si="30"/>
        <v>3402</v>
      </c>
      <c r="I414" s="191">
        <f t="shared" si="31"/>
        <v>3402</v>
      </c>
    </row>
    <row r="415" spans="2:9" ht="14.25" x14ac:dyDescent="0.2">
      <c r="B415" s="187" t="s">
        <v>42</v>
      </c>
      <c r="C415" s="188" t="s">
        <v>13</v>
      </c>
      <c r="D415" s="188" t="s">
        <v>61</v>
      </c>
      <c r="E415" s="189" t="s">
        <v>17</v>
      </c>
      <c r="F415" s="187">
        <v>2940</v>
      </c>
      <c r="G415" s="187">
        <v>2.58</v>
      </c>
      <c r="H415" s="190">
        <f t="shared" si="30"/>
        <v>7585.2</v>
      </c>
      <c r="I415" s="191">
        <f t="shared" si="31"/>
        <v>7585.2</v>
      </c>
    </row>
    <row r="416" spans="2:9" ht="14.25" x14ac:dyDescent="0.2">
      <c r="B416" s="187" t="s">
        <v>42</v>
      </c>
      <c r="C416" s="188" t="s">
        <v>13</v>
      </c>
      <c r="D416" s="188" t="s">
        <v>478</v>
      </c>
      <c r="E416" s="189" t="s">
        <v>17</v>
      </c>
      <c r="F416" s="187">
        <v>60</v>
      </c>
      <c r="G416" s="187">
        <v>114.41000000000001</v>
      </c>
      <c r="H416" s="190">
        <f t="shared" si="30"/>
        <v>6864.6</v>
      </c>
      <c r="I416" s="191">
        <f t="shared" si="31"/>
        <v>6864.6</v>
      </c>
    </row>
    <row r="417" spans="2:9" ht="14.25" x14ac:dyDescent="0.2">
      <c r="B417" s="187" t="s">
        <v>42</v>
      </c>
      <c r="C417" s="188" t="s">
        <v>13</v>
      </c>
      <c r="D417" s="188" t="s">
        <v>440</v>
      </c>
      <c r="E417" s="189" t="s">
        <v>17</v>
      </c>
      <c r="F417" s="187">
        <v>55</v>
      </c>
      <c r="G417" s="187">
        <v>109.87</v>
      </c>
      <c r="H417" s="190">
        <f t="shared" si="30"/>
        <v>6042.85</v>
      </c>
      <c r="I417" s="191">
        <f t="shared" si="31"/>
        <v>6042.85</v>
      </c>
    </row>
    <row r="418" spans="2:9" ht="14.25" x14ac:dyDescent="0.2">
      <c r="B418" s="187" t="s">
        <v>42</v>
      </c>
      <c r="C418" s="188" t="s">
        <v>13</v>
      </c>
      <c r="D418" s="188" t="s">
        <v>253</v>
      </c>
      <c r="E418" s="189" t="s">
        <v>17</v>
      </c>
      <c r="F418" s="187">
        <v>16800</v>
      </c>
      <c r="G418" s="187">
        <v>2.15</v>
      </c>
      <c r="H418" s="190">
        <f t="shared" si="30"/>
        <v>36120</v>
      </c>
      <c r="I418" s="191">
        <f t="shared" si="31"/>
        <v>36120</v>
      </c>
    </row>
    <row r="419" spans="2:9" ht="14.25" x14ac:dyDescent="0.2">
      <c r="B419" s="187" t="s">
        <v>42</v>
      </c>
      <c r="C419" s="188" t="s">
        <v>13</v>
      </c>
      <c r="D419" s="188" t="s">
        <v>428</v>
      </c>
      <c r="E419" s="189" t="s">
        <v>17</v>
      </c>
      <c r="F419" s="187">
        <v>1000</v>
      </c>
      <c r="G419" s="187">
        <v>10.6</v>
      </c>
      <c r="H419" s="190">
        <f t="shared" si="30"/>
        <v>10600</v>
      </c>
      <c r="I419" s="191">
        <f t="shared" si="31"/>
        <v>10600</v>
      </c>
    </row>
    <row r="420" spans="2:9" ht="14.25" x14ac:dyDescent="0.2">
      <c r="B420" s="187" t="s">
        <v>42</v>
      </c>
      <c r="C420" s="188" t="s">
        <v>13</v>
      </c>
      <c r="D420" s="188" t="s">
        <v>187</v>
      </c>
      <c r="E420" s="189" t="s">
        <v>17</v>
      </c>
      <c r="F420" s="187">
        <v>3000</v>
      </c>
      <c r="G420" s="187">
        <v>26.89</v>
      </c>
      <c r="H420" s="190">
        <f t="shared" si="30"/>
        <v>80670</v>
      </c>
      <c r="I420" s="191">
        <f t="shared" si="31"/>
        <v>80670</v>
      </c>
    </row>
    <row r="421" spans="2:9" ht="14.25" x14ac:dyDescent="0.2">
      <c r="B421" s="187" t="s">
        <v>42</v>
      </c>
      <c r="C421" s="188" t="s">
        <v>13</v>
      </c>
      <c r="D421" s="188" t="s">
        <v>449</v>
      </c>
      <c r="E421" s="189" t="s">
        <v>17</v>
      </c>
      <c r="F421" s="187">
        <v>50</v>
      </c>
      <c r="G421" s="187">
        <v>1508</v>
      </c>
      <c r="H421" s="190">
        <f t="shared" si="30"/>
        <v>75400</v>
      </c>
      <c r="I421" s="191">
        <f t="shared" si="31"/>
        <v>75400</v>
      </c>
    </row>
    <row r="422" spans="2:9" ht="14.25" x14ac:dyDescent="0.2">
      <c r="B422" s="187" t="s">
        <v>42</v>
      </c>
      <c r="C422" s="188" t="s">
        <v>13</v>
      </c>
      <c r="D422" s="188" t="s">
        <v>395</v>
      </c>
      <c r="E422" s="189" t="s">
        <v>17</v>
      </c>
      <c r="F422" s="187">
        <v>2000</v>
      </c>
      <c r="G422" s="187">
        <v>7.9</v>
      </c>
      <c r="H422" s="190">
        <f t="shared" si="30"/>
        <v>15800</v>
      </c>
      <c r="I422" s="191">
        <f t="shared" si="31"/>
        <v>15800</v>
      </c>
    </row>
    <row r="423" spans="2:9" ht="14.25" x14ac:dyDescent="0.2">
      <c r="B423" s="187" t="s">
        <v>42</v>
      </c>
      <c r="C423" s="188" t="s">
        <v>13</v>
      </c>
      <c r="D423" s="188" t="s">
        <v>159</v>
      </c>
      <c r="E423" s="189" t="s">
        <v>17</v>
      </c>
      <c r="F423" s="187">
        <v>2000</v>
      </c>
      <c r="G423" s="187">
        <v>12.71</v>
      </c>
      <c r="H423" s="190">
        <f t="shared" si="30"/>
        <v>25420</v>
      </c>
      <c r="I423" s="191">
        <f t="shared" si="31"/>
        <v>25420</v>
      </c>
    </row>
    <row r="424" spans="2:9" ht="14.25" x14ac:dyDescent="0.2">
      <c r="B424" s="187" t="s">
        <v>42</v>
      </c>
      <c r="C424" s="188" t="s">
        <v>13</v>
      </c>
      <c r="D424" s="188" t="s">
        <v>429</v>
      </c>
      <c r="E424" s="189" t="s">
        <v>17</v>
      </c>
      <c r="F424" s="187">
        <v>2000</v>
      </c>
      <c r="G424" s="187">
        <v>22.87</v>
      </c>
      <c r="H424" s="190">
        <f t="shared" ref="H424:H426" si="32">F424*G424</f>
        <v>45740</v>
      </c>
      <c r="I424" s="191">
        <f t="shared" si="31"/>
        <v>45740</v>
      </c>
    </row>
    <row r="425" spans="2:9" ht="14.25" x14ac:dyDescent="0.2">
      <c r="B425" s="187" t="s">
        <v>42</v>
      </c>
      <c r="C425" s="188" t="s">
        <v>13</v>
      </c>
      <c r="D425" s="188" t="s">
        <v>157</v>
      </c>
      <c r="E425" s="189" t="s">
        <v>17</v>
      </c>
      <c r="F425" s="187">
        <v>4200</v>
      </c>
      <c r="G425" s="187">
        <v>18.600000000000001</v>
      </c>
      <c r="H425" s="190">
        <f t="shared" si="32"/>
        <v>78120</v>
      </c>
      <c r="I425" s="191">
        <f t="shared" si="31"/>
        <v>78120</v>
      </c>
    </row>
    <row r="426" spans="2:9" ht="14.25" x14ac:dyDescent="0.2">
      <c r="B426" s="187" t="s">
        <v>42</v>
      </c>
      <c r="C426" s="188" t="s">
        <v>13</v>
      </c>
      <c r="D426" s="188" t="s">
        <v>479</v>
      </c>
      <c r="E426" s="189" t="s">
        <v>17</v>
      </c>
      <c r="F426" s="187">
        <v>4200</v>
      </c>
      <c r="G426" s="187">
        <v>15.19</v>
      </c>
      <c r="H426" s="190">
        <f t="shared" si="32"/>
        <v>63798</v>
      </c>
      <c r="I426" s="191">
        <f t="shared" si="31"/>
        <v>63798</v>
      </c>
    </row>
    <row r="427" spans="2:9" ht="14.25" x14ac:dyDescent="0.2">
      <c r="B427" s="187" t="s">
        <v>42</v>
      </c>
      <c r="C427" s="188" t="s">
        <v>45</v>
      </c>
      <c r="D427" s="188" t="s">
        <v>480</v>
      </c>
      <c r="E427" s="189" t="s">
        <v>17</v>
      </c>
      <c r="F427" s="187">
        <v>5</v>
      </c>
      <c r="G427" s="187">
        <v>305.64999999999998</v>
      </c>
      <c r="H427" s="190">
        <f>F427*G427</f>
        <v>1528.25</v>
      </c>
      <c r="I427" s="191">
        <f t="shared" ref="I427" si="33">H427*1.16</f>
        <v>1772.77</v>
      </c>
    </row>
    <row r="428" spans="2:9" ht="14.25" x14ac:dyDescent="0.2">
      <c r="B428" s="187" t="s">
        <v>42</v>
      </c>
      <c r="C428" s="188" t="s">
        <v>45</v>
      </c>
      <c r="D428" s="188" t="s">
        <v>481</v>
      </c>
      <c r="E428" s="189" t="s">
        <v>17</v>
      </c>
      <c r="F428" s="187">
        <v>5</v>
      </c>
      <c r="G428" s="187">
        <v>1292.0999999999999</v>
      </c>
      <c r="H428" s="190">
        <f t="shared" ref="H428:H498" si="34">F428*G428</f>
        <v>6460.5</v>
      </c>
      <c r="I428" s="191">
        <f t="shared" ref="I428:I498" si="35">H428*1.16</f>
        <v>7494.1799999999994</v>
      </c>
    </row>
    <row r="429" spans="2:9" ht="14.25" x14ac:dyDescent="0.2">
      <c r="B429" s="187" t="s">
        <v>42</v>
      </c>
      <c r="C429" s="188" t="s">
        <v>45</v>
      </c>
      <c r="D429" s="188" t="s">
        <v>458</v>
      </c>
      <c r="E429" s="189" t="s">
        <v>17</v>
      </c>
      <c r="F429" s="187">
        <v>350</v>
      </c>
      <c r="G429" s="187">
        <v>3.63</v>
      </c>
      <c r="H429" s="190">
        <f t="shared" si="34"/>
        <v>1270.5</v>
      </c>
      <c r="I429" s="191">
        <f t="shared" si="35"/>
        <v>1473.78</v>
      </c>
    </row>
    <row r="430" spans="2:9" ht="14.25" x14ac:dyDescent="0.2">
      <c r="B430" s="187" t="s">
        <v>42</v>
      </c>
      <c r="C430" s="188" t="s">
        <v>45</v>
      </c>
      <c r="D430" s="188" t="s">
        <v>141</v>
      </c>
      <c r="E430" s="189" t="s">
        <v>17</v>
      </c>
      <c r="F430" s="187">
        <v>550</v>
      </c>
      <c r="G430" s="187">
        <v>1.75</v>
      </c>
      <c r="H430" s="190">
        <f t="shared" si="34"/>
        <v>962.5</v>
      </c>
      <c r="I430" s="191">
        <f t="shared" si="35"/>
        <v>1116.5</v>
      </c>
    </row>
    <row r="431" spans="2:9" ht="14.25" x14ac:dyDescent="0.2">
      <c r="B431" s="187" t="s">
        <v>42</v>
      </c>
      <c r="C431" s="188" t="s">
        <v>45</v>
      </c>
      <c r="D431" s="192" t="s">
        <v>120</v>
      </c>
      <c r="E431" s="189" t="s">
        <v>17</v>
      </c>
      <c r="F431" s="187">
        <v>200</v>
      </c>
      <c r="G431" s="187">
        <v>0.82</v>
      </c>
      <c r="H431" s="190">
        <f t="shared" si="34"/>
        <v>164</v>
      </c>
      <c r="I431" s="191">
        <f t="shared" si="35"/>
        <v>190.23999999999998</v>
      </c>
    </row>
    <row r="432" spans="2:9" ht="14.25" x14ac:dyDescent="0.2">
      <c r="B432" s="187" t="s">
        <v>42</v>
      </c>
      <c r="C432" s="188" t="s">
        <v>45</v>
      </c>
      <c r="D432" s="192" t="s">
        <v>459</v>
      </c>
      <c r="E432" s="189" t="s">
        <v>17</v>
      </c>
      <c r="F432" s="187">
        <v>600</v>
      </c>
      <c r="G432" s="187">
        <v>3.35</v>
      </c>
      <c r="H432" s="190">
        <f t="shared" si="34"/>
        <v>2010</v>
      </c>
      <c r="I432" s="191">
        <f t="shared" si="35"/>
        <v>2331.6</v>
      </c>
    </row>
    <row r="433" spans="2:9" ht="14.25" x14ac:dyDescent="0.2">
      <c r="B433" s="187" t="s">
        <v>42</v>
      </c>
      <c r="C433" s="188" t="s">
        <v>45</v>
      </c>
      <c r="D433" s="192" t="s">
        <v>444</v>
      </c>
      <c r="E433" s="189" t="s">
        <v>17</v>
      </c>
      <c r="F433" s="187">
        <v>5000</v>
      </c>
      <c r="G433" s="187">
        <v>0.77</v>
      </c>
      <c r="H433" s="190">
        <f t="shared" si="34"/>
        <v>3850</v>
      </c>
      <c r="I433" s="191">
        <f t="shared" si="35"/>
        <v>4466</v>
      </c>
    </row>
    <row r="434" spans="2:9" ht="14.25" x14ac:dyDescent="0.2">
      <c r="B434" s="187" t="s">
        <v>42</v>
      </c>
      <c r="C434" s="188" t="s">
        <v>45</v>
      </c>
      <c r="D434" s="192" t="s">
        <v>482</v>
      </c>
      <c r="E434" s="189" t="s">
        <v>17</v>
      </c>
      <c r="F434" s="187">
        <v>75</v>
      </c>
      <c r="G434" s="187">
        <v>98</v>
      </c>
      <c r="H434" s="190">
        <f t="shared" si="34"/>
        <v>7350</v>
      </c>
      <c r="I434" s="191">
        <f t="shared" si="35"/>
        <v>8526</v>
      </c>
    </row>
    <row r="435" spans="2:9" ht="14.25" x14ac:dyDescent="0.2">
      <c r="B435" s="187" t="s">
        <v>42</v>
      </c>
      <c r="C435" s="188" t="s">
        <v>45</v>
      </c>
      <c r="D435" s="192" t="s">
        <v>445</v>
      </c>
      <c r="E435" s="189" t="s">
        <v>17</v>
      </c>
      <c r="F435" s="187">
        <v>7000</v>
      </c>
      <c r="G435" s="187">
        <v>1.78</v>
      </c>
      <c r="H435" s="190">
        <f t="shared" si="34"/>
        <v>12460</v>
      </c>
      <c r="I435" s="191">
        <f t="shared" si="35"/>
        <v>14453.599999999999</v>
      </c>
    </row>
    <row r="436" spans="2:9" ht="14.25" x14ac:dyDescent="0.2">
      <c r="B436" s="187" t="s">
        <v>42</v>
      </c>
      <c r="C436" s="188" t="s">
        <v>45</v>
      </c>
      <c r="D436" s="192" t="s">
        <v>446</v>
      </c>
      <c r="E436" s="189" t="s">
        <v>17</v>
      </c>
      <c r="F436" s="187">
        <v>7300</v>
      </c>
      <c r="G436" s="187">
        <v>1.78</v>
      </c>
      <c r="H436" s="190">
        <f t="shared" si="34"/>
        <v>12994</v>
      </c>
      <c r="I436" s="191">
        <f t="shared" si="35"/>
        <v>15073.039999999999</v>
      </c>
    </row>
    <row r="437" spans="2:9" ht="14.25" x14ac:dyDescent="0.2">
      <c r="B437" s="187" t="s">
        <v>42</v>
      </c>
      <c r="C437" s="188" t="s">
        <v>45</v>
      </c>
      <c r="D437" s="192" t="s">
        <v>167</v>
      </c>
      <c r="E437" s="189" t="s">
        <v>17</v>
      </c>
      <c r="F437" s="187">
        <v>6800</v>
      </c>
      <c r="G437" s="187">
        <v>1.78</v>
      </c>
      <c r="H437" s="190">
        <f t="shared" si="34"/>
        <v>12104</v>
      </c>
      <c r="I437" s="191">
        <f t="shared" si="35"/>
        <v>14040.64</v>
      </c>
    </row>
    <row r="438" spans="2:9" ht="14.25" x14ac:dyDescent="0.2">
      <c r="B438" s="187" t="s">
        <v>42</v>
      </c>
      <c r="C438" s="188" t="s">
        <v>45</v>
      </c>
      <c r="D438" s="192" t="s">
        <v>460</v>
      </c>
      <c r="E438" s="189" t="s">
        <v>17</v>
      </c>
      <c r="F438" s="187">
        <v>200</v>
      </c>
      <c r="G438" s="187">
        <v>7.18</v>
      </c>
      <c r="H438" s="190">
        <f t="shared" si="34"/>
        <v>1436</v>
      </c>
      <c r="I438" s="191">
        <f t="shared" si="35"/>
        <v>1665.76</v>
      </c>
    </row>
    <row r="439" spans="2:9" ht="14.25" x14ac:dyDescent="0.2">
      <c r="B439" s="187" t="s">
        <v>42</v>
      </c>
      <c r="C439" s="188" t="s">
        <v>45</v>
      </c>
      <c r="D439" s="192" t="s">
        <v>461</v>
      </c>
      <c r="E439" s="189" t="s">
        <v>17</v>
      </c>
      <c r="F439" s="187">
        <v>200</v>
      </c>
      <c r="G439" s="187">
        <v>7.18</v>
      </c>
      <c r="H439" s="190">
        <f t="shared" si="34"/>
        <v>1436</v>
      </c>
      <c r="I439" s="191">
        <f t="shared" si="35"/>
        <v>1665.76</v>
      </c>
    </row>
    <row r="440" spans="2:9" ht="14.25" x14ac:dyDescent="0.2">
      <c r="B440" s="187" t="s">
        <v>42</v>
      </c>
      <c r="C440" s="188" t="s">
        <v>45</v>
      </c>
      <c r="D440" s="192" t="s">
        <v>462</v>
      </c>
      <c r="E440" s="189" t="s">
        <v>17</v>
      </c>
      <c r="F440" s="187">
        <v>200</v>
      </c>
      <c r="G440" s="187">
        <v>7.18</v>
      </c>
      <c r="H440" s="190">
        <f t="shared" si="34"/>
        <v>1436</v>
      </c>
      <c r="I440" s="191">
        <f t="shared" si="35"/>
        <v>1665.76</v>
      </c>
    </row>
    <row r="441" spans="2:9" ht="14.25" x14ac:dyDescent="0.2">
      <c r="B441" s="187" t="s">
        <v>42</v>
      </c>
      <c r="C441" s="188" t="s">
        <v>45</v>
      </c>
      <c r="D441" s="192" t="s">
        <v>463</v>
      </c>
      <c r="E441" s="189" t="s">
        <v>17</v>
      </c>
      <c r="F441" s="187">
        <v>200</v>
      </c>
      <c r="G441" s="187">
        <v>7.18</v>
      </c>
      <c r="H441" s="190">
        <f t="shared" si="34"/>
        <v>1436</v>
      </c>
      <c r="I441" s="191">
        <f t="shared" si="35"/>
        <v>1665.76</v>
      </c>
    </row>
    <row r="442" spans="2:9" ht="14.25" x14ac:dyDescent="0.2">
      <c r="B442" s="187" t="s">
        <v>42</v>
      </c>
      <c r="C442" s="188" t="s">
        <v>45</v>
      </c>
      <c r="D442" s="192" t="s">
        <v>464</v>
      </c>
      <c r="E442" s="189" t="s">
        <v>17</v>
      </c>
      <c r="F442" s="187">
        <v>6</v>
      </c>
      <c r="G442" s="187">
        <v>95</v>
      </c>
      <c r="H442" s="190">
        <f t="shared" si="34"/>
        <v>570</v>
      </c>
      <c r="I442" s="191">
        <f t="shared" si="35"/>
        <v>661.19999999999993</v>
      </c>
    </row>
    <row r="443" spans="2:9" ht="14.25" x14ac:dyDescent="0.2">
      <c r="B443" s="187" t="s">
        <v>42</v>
      </c>
      <c r="C443" s="188" t="s">
        <v>45</v>
      </c>
      <c r="D443" s="192" t="s">
        <v>483</v>
      </c>
      <c r="E443" s="189" t="s">
        <v>17</v>
      </c>
      <c r="F443" s="187">
        <v>1600</v>
      </c>
      <c r="G443" s="187">
        <v>2.3199999999999998</v>
      </c>
      <c r="H443" s="190">
        <f t="shared" si="34"/>
        <v>3711.9999999999995</v>
      </c>
      <c r="I443" s="191">
        <f t="shared" si="35"/>
        <v>4305.9199999999992</v>
      </c>
    </row>
    <row r="444" spans="2:9" ht="14.25" x14ac:dyDescent="0.2">
      <c r="B444" s="187" t="s">
        <v>42</v>
      </c>
      <c r="C444" s="188" t="s">
        <v>45</v>
      </c>
      <c r="D444" s="192" t="s">
        <v>465</v>
      </c>
      <c r="E444" s="189" t="s">
        <v>17</v>
      </c>
      <c r="F444" s="187">
        <v>2000</v>
      </c>
      <c r="G444" s="187">
        <v>2.62</v>
      </c>
      <c r="H444" s="190">
        <f t="shared" si="34"/>
        <v>5240</v>
      </c>
      <c r="I444" s="191">
        <f t="shared" si="35"/>
        <v>6078.4</v>
      </c>
    </row>
    <row r="445" spans="2:9" ht="14.25" x14ac:dyDescent="0.2">
      <c r="B445" s="187" t="s">
        <v>42</v>
      </c>
      <c r="C445" s="188" t="s">
        <v>45</v>
      </c>
      <c r="D445" s="192" t="s">
        <v>353</v>
      </c>
      <c r="E445" s="189" t="s">
        <v>17</v>
      </c>
      <c r="F445" s="187">
        <v>2000</v>
      </c>
      <c r="G445" s="187">
        <v>3.22</v>
      </c>
      <c r="H445" s="190">
        <f t="shared" si="34"/>
        <v>6440</v>
      </c>
      <c r="I445" s="191">
        <f t="shared" si="35"/>
        <v>7470.4</v>
      </c>
    </row>
    <row r="446" spans="2:9" ht="14.25" x14ac:dyDescent="0.2">
      <c r="B446" s="187" t="s">
        <v>42</v>
      </c>
      <c r="C446" s="188" t="s">
        <v>45</v>
      </c>
      <c r="D446" s="192" t="s">
        <v>466</v>
      </c>
      <c r="E446" s="189" t="s">
        <v>17</v>
      </c>
      <c r="F446" s="187">
        <v>1000</v>
      </c>
      <c r="G446" s="187">
        <v>4.28</v>
      </c>
      <c r="H446" s="190">
        <f t="shared" si="34"/>
        <v>4280</v>
      </c>
      <c r="I446" s="191">
        <f t="shared" si="35"/>
        <v>4964.7999999999993</v>
      </c>
    </row>
    <row r="447" spans="2:9" ht="14.25" x14ac:dyDescent="0.2">
      <c r="B447" s="187" t="s">
        <v>42</v>
      </c>
      <c r="C447" s="188" t="s">
        <v>45</v>
      </c>
      <c r="D447" s="192" t="s">
        <v>484</v>
      </c>
      <c r="E447" s="189" t="s">
        <v>17</v>
      </c>
      <c r="F447" s="187">
        <v>10</v>
      </c>
      <c r="G447" s="187">
        <v>111.86</v>
      </c>
      <c r="H447" s="190">
        <f t="shared" si="34"/>
        <v>1118.5999999999999</v>
      </c>
      <c r="I447" s="191">
        <f t="shared" si="35"/>
        <v>1297.5759999999998</v>
      </c>
    </row>
    <row r="448" spans="2:9" ht="14.25" x14ac:dyDescent="0.2">
      <c r="B448" s="187" t="s">
        <v>42</v>
      </c>
      <c r="C448" s="188" t="s">
        <v>45</v>
      </c>
      <c r="D448" s="192" t="s">
        <v>467</v>
      </c>
      <c r="E448" s="189" t="s">
        <v>17</v>
      </c>
      <c r="F448" s="187">
        <v>520</v>
      </c>
      <c r="G448" s="187">
        <v>36.5</v>
      </c>
      <c r="H448" s="190">
        <f t="shared" si="34"/>
        <v>18980</v>
      </c>
      <c r="I448" s="191">
        <f t="shared" si="35"/>
        <v>22016.799999999999</v>
      </c>
    </row>
    <row r="449" spans="2:9" ht="14.25" x14ac:dyDescent="0.2">
      <c r="B449" s="187" t="s">
        <v>42</v>
      </c>
      <c r="C449" s="188" t="s">
        <v>45</v>
      </c>
      <c r="D449" s="192" t="s">
        <v>468</v>
      </c>
      <c r="E449" s="189" t="s">
        <v>17</v>
      </c>
      <c r="F449" s="187">
        <v>60</v>
      </c>
      <c r="G449" s="187">
        <v>59.81</v>
      </c>
      <c r="H449" s="190">
        <f t="shared" si="34"/>
        <v>3588.6000000000004</v>
      </c>
      <c r="I449" s="191">
        <f t="shared" si="35"/>
        <v>4162.7759999999998</v>
      </c>
    </row>
    <row r="450" spans="2:9" ht="14.25" x14ac:dyDescent="0.2">
      <c r="B450" s="187" t="s">
        <v>42</v>
      </c>
      <c r="C450" s="188" t="s">
        <v>45</v>
      </c>
      <c r="D450" s="192" t="s">
        <v>469</v>
      </c>
      <c r="E450" s="189" t="s">
        <v>17</v>
      </c>
      <c r="F450" s="187">
        <v>24</v>
      </c>
      <c r="G450" s="187">
        <v>89.71</v>
      </c>
      <c r="H450" s="190">
        <f t="shared" si="34"/>
        <v>2153.04</v>
      </c>
      <c r="I450" s="191">
        <f t="shared" si="35"/>
        <v>2497.5263999999997</v>
      </c>
    </row>
    <row r="451" spans="2:9" ht="14.25" x14ac:dyDescent="0.2">
      <c r="B451" s="187" t="s">
        <v>42</v>
      </c>
      <c r="C451" s="188" t="s">
        <v>45</v>
      </c>
      <c r="D451" s="192" t="s">
        <v>485</v>
      </c>
      <c r="E451" s="189" t="s">
        <v>17</v>
      </c>
      <c r="F451" s="187">
        <v>792</v>
      </c>
      <c r="G451" s="187">
        <v>4.75</v>
      </c>
      <c r="H451" s="190">
        <f t="shared" si="34"/>
        <v>3762</v>
      </c>
      <c r="I451" s="191">
        <f t="shared" si="35"/>
        <v>4363.92</v>
      </c>
    </row>
    <row r="452" spans="2:9" ht="14.25" x14ac:dyDescent="0.2">
      <c r="B452" s="187" t="s">
        <v>42</v>
      </c>
      <c r="C452" s="188" t="s">
        <v>45</v>
      </c>
      <c r="D452" s="192" t="s">
        <v>447</v>
      </c>
      <c r="E452" s="189" t="s">
        <v>17</v>
      </c>
      <c r="F452" s="187">
        <v>336</v>
      </c>
      <c r="G452" s="187">
        <v>8.9700000000000006</v>
      </c>
      <c r="H452" s="190">
        <f t="shared" si="34"/>
        <v>3013.92</v>
      </c>
      <c r="I452" s="191">
        <f t="shared" si="35"/>
        <v>3496.1471999999999</v>
      </c>
    </row>
    <row r="453" spans="2:9" ht="14.25" x14ac:dyDescent="0.2">
      <c r="B453" s="187" t="s">
        <v>42</v>
      </c>
      <c r="C453" s="188" t="s">
        <v>45</v>
      </c>
      <c r="D453" s="192" t="s">
        <v>471</v>
      </c>
      <c r="E453" s="189" t="s">
        <v>17</v>
      </c>
      <c r="F453" s="187">
        <v>420</v>
      </c>
      <c r="G453" s="187">
        <v>12.9</v>
      </c>
      <c r="H453" s="190">
        <f t="shared" si="34"/>
        <v>5418</v>
      </c>
      <c r="I453" s="191">
        <f t="shared" si="35"/>
        <v>6284.8799999999992</v>
      </c>
    </row>
    <row r="454" spans="2:9" ht="14.25" x14ac:dyDescent="0.2">
      <c r="B454" s="187" t="s">
        <v>42</v>
      </c>
      <c r="C454" s="188" t="s">
        <v>45</v>
      </c>
      <c r="D454" s="192" t="s">
        <v>486</v>
      </c>
      <c r="E454" s="189" t="s">
        <v>17</v>
      </c>
      <c r="F454" s="187">
        <v>120</v>
      </c>
      <c r="G454" s="187">
        <v>23.81</v>
      </c>
      <c r="H454" s="190">
        <f t="shared" si="34"/>
        <v>2857.2</v>
      </c>
      <c r="I454" s="191">
        <f t="shared" si="35"/>
        <v>3314.3519999999994</v>
      </c>
    </row>
    <row r="455" spans="2:9" ht="14.25" x14ac:dyDescent="0.2">
      <c r="B455" s="187" t="s">
        <v>42</v>
      </c>
      <c r="C455" s="188" t="s">
        <v>45</v>
      </c>
      <c r="D455" s="192" t="s">
        <v>487</v>
      </c>
      <c r="E455" s="189" t="s">
        <v>17</v>
      </c>
      <c r="F455" s="187">
        <v>7</v>
      </c>
      <c r="G455" s="187">
        <v>18.78</v>
      </c>
      <c r="H455" s="190">
        <f t="shared" si="34"/>
        <v>131.46</v>
      </c>
      <c r="I455" s="191">
        <f t="shared" si="35"/>
        <v>152.49359999999999</v>
      </c>
    </row>
    <row r="456" spans="2:9" ht="14.25" x14ac:dyDescent="0.2">
      <c r="B456" s="187" t="s">
        <v>42</v>
      </c>
      <c r="C456" s="188" t="s">
        <v>45</v>
      </c>
      <c r="D456" s="192" t="s">
        <v>488</v>
      </c>
      <c r="E456" s="189" t="s">
        <v>17</v>
      </c>
      <c r="F456" s="187">
        <v>100</v>
      </c>
      <c r="G456" s="187">
        <v>7.1</v>
      </c>
      <c r="H456" s="190">
        <f t="shared" si="34"/>
        <v>710</v>
      </c>
      <c r="I456" s="191">
        <f t="shared" si="35"/>
        <v>823.59999999999991</v>
      </c>
    </row>
    <row r="457" spans="2:9" ht="14.25" x14ac:dyDescent="0.2">
      <c r="B457" s="187" t="s">
        <v>42</v>
      </c>
      <c r="C457" s="188" t="s">
        <v>448</v>
      </c>
      <c r="D457" s="188" t="s">
        <v>489</v>
      </c>
      <c r="E457" s="189" t="s">
        <v>17</v>
      </c>
      <c r="F457" s="187">
        <v>44000</v>
      </c>
      <c r="G457" s="187">
        <v>8.1999999999999993</v>
      </c>
      <c r="H457" s="190">
        <f t="shared" si="34"/>
        <v>360799.99999999994</v>
      </c>
      <c r="I457" s="191">
        <f t="shared" si="35"/>
        <v>418527.99999999988</v>
      </c>
    </row>
    <row r="458" spans="2:9" ht="14.25" x14ac:dyDescent="0.2">
      <c r="B458" s="187" t="s">
        <v>42</v>
      </c>
      <c r="C458" s="188" t="s">
        <v>431</v>
      </c>
      <c r="D458" s="188" t="s">
        <v>458</v>
      </c>
      <c r="E458" s="189" t="s">
        <v>17</v>
      </c>
      <c r="F458" s="187">
        <v>100</v>
      </c>
      <c r="G458" s="187">
        <v>3.4</v>
      </c>
      <c r="H458" s="190">
        <f t="shared" ref="H458:H485" si="36">F458*G458</f>
        <v>340</v>
      </c>
      <c r="I458" s="191">
        <f t="shared" ref="I458:I485" si="37">H458*1.16</f>
        <v>394.4</v>
      </c>
    </row>
    <row r="459" spans="2:9" ht="14.25" x14ac:dyDescent="0.2">
      <c r="B459" s="187" t="s">
        <v>42</v>
      </c>
      <c r="C459" s="188" t="s">
        <v>431</v>
      </c>
      <c r="D459" s="188" t="s">
        <v>141</v>
      </c>
      <c r="E459" s="189" t="s">
        <v>17</v>
      </c>
      <c r="F459" s="187">
        <v>200</v>
      </c>
      <c r="G459" s="187">
        <v>1.5</v>
      </c>
      <c r="H459" s="190">
        <f t="shared" si="36"/>
        <v>300</v>
      </c>
      <c r="I459" s="191">
        <f t="shared" si="37"/>
        <v>348</v>
      </c>
    </row>
    <row r="460" spans="2:9" ht="14.25" x14ac:dyDescent="0.2">
      <c r="B460" s="187" t="s">
        <v>42</v>
      </c>
      <c r="C460" s="188" t="s">
        <v>431</v>
      </c>
      <c r="D460" s="188" t="s">
        <v>120</v>
      </c>
      <c r="E460" s="189" t="s">
        <v>17</v>
      </c>
      <c r="F460" s="187">
        <v>400</v>
      </c>
      <c r="G460" s="187">
        <v>1.5</v>
      </c>
      <c r="H460" s="190">
        <f t="shared" si="36"/>
        <v>600</v>
      </c>
      <c r="I460" s="191">
        <f t="shared" si="37"/>
        <v>696</v>
      </c>
    </row>
    <row r="461" spans="2:9" ht="14.25" x14ac:dyDescent="0.2">
      <c r="B461" s="187" t="s">
        <v>42</v>
      </c>
      <c r="C461" s="188" t="s">
        <v>431</v>
      </c>
      <c r="D461" s="188" t="s">
        <v>459</v>
      </c>
      <c r="E461" s="189" t="s">
        <v>17</v>
      </c>
      <c r="F461" s="187">
        <v>400</v>
      </c>
      <c r="G461" s="187">
        <v>3.33</v>
      </c>
      <c r="H461" s="190">
        <f t="shared" si="36"/>
        <v>1332</v>
      </c>
      <c r="I461" s="191">
        <f t="shared" si="37"/>
        <v>1545.12</v>
      </c>
    </row>
    <row r="462" spans="2:9" ht="14.25" x14ac:dyDescent="0.2">
      <c r="B462" s="187" t="s">
        <v>42</v>
      </c>
      <c r="C462" s="188" t="s">
        <v>431</v>
      </c>
      <c r="D462" s="188" t="s">
        <v>445</v>
      </c>
      <c r="E462" s="189" t="s">
        <v>17</v>
      </c>
      <c r="F462" s="187">
        <v>3000</v>
      </c>
      <c r="G462" s="187">
        <v>1.68</v>
      </c>
      <c r="H462" s="190">
        <f t="shared" si="36"/>
        <v>5040</v>
      </c>
      <c r="I462" s="191">
        <f t="shared" si="37"/>
        <v>5846.4</v>
      </c>
    </row>
    <row r="463" spans="2:9" ht="14.25" x14ac:dyDescent="0.2">
      <c r="B463" s="187" t="s">
        <v>42</v>
      </c>
      <c r="C463" s="188" t="s">
        <v>431</v>
      </c>
      <c r="D463" s="188" t="s">
        <v>446</v>
      </c>
      <c r="E463" s="189" t="s">
        <v>17</v>
      </c>
      <c r="F463" s="187">
        <v>3000</v>
      </c>
      <c r="G463" s="187">
        <v>1.68</v>
      </c>
      <c r="H463" s="190">
        <f t="shared" si="36"/>
        <v>5040</v>
      </c>
      <c r="I463" s="191">
        <f t="shared" si="37"/>
        <v>5846.4</v>
      </c>
    </row>
    <row r="464" spans="2:9" ht="14.25" x14ac:dyDescent="0.2">
      <c r="B464" s="187" t="s">
        <v>42</v>
      </c>
      <c r="C464" s="188" t="s">
        <v>431</v>
      </c>
      <c r="D464" s="188" t="s">
        <v>167</v>
      </c>
      <c r="E464" s="189" t="s">
        <v>17</v>
      </c>
      <c r="F464" s="187">
        <v>3000</v>
      </c>
      <c r="G464" s="187">
        <v>1.68</v>
      </c>
      <c r="H464" s="190">
        <f t="shared" si="36"/>
        <v>5040</v>
      </c>
      <c r="I464" s="191">
        <f t="shared" si="37"/>
        <v>5846.4</v>
      </c>
    </row>
    <row r="465" spans="2:9" ht="14.25" x14ac:dyDescent="0.2">
      <c r="B465" s="187" t="s">
        <v>42</v>
      </c>
      <c r="C465" s="188" t="s">
        <v>431</v>
      </c>
      <c r="D465" s="188" t="s">
        <v>490</v>
      </c>
      <c r="E465" s="189" t="s">
        <v>17</v>
      </c>
      <c r="F465" s="187">
        <v>200</v>
      </c>
      <c r="G465" s="187">
        <v>5.64</v>
      </c>
      <c r="H465" s="190">
        <f t="shared" si="36"/>
        <v>1128</v>
      </c>
      <c r="I465" s="191">
        <f t="shared" si="37"/>
        <v>1308.48</v>
      </c>
    </row>
    <row r="466" spans="2:9" ht="14.25" x14ac:dyDescent="0.2">
      <c r="B466" s="187" t="s">
        <v>42</v>
      </c>
      <c r="C466" s="188" t="s">
        <v>431</v>
      </c>
      <c r="D466" s="188" t="s">
        <v>460</v>
      </c>
      <c r="E466" s="189" t="s">
        <v>17</v>
      </c>
      <c r="F466" s="187">
        <v>200</v>
      </c>
      <c r="G466" s="187">
        <v>5.64</v>
      </c>
      <c r="H466" s="190">
        <f t="shared" si="36"/>
        <v>1128</v>
      </c>
      <c r="I466" s="191">
        <f t="shared" si="37"/>
        <v>1308.48</v>
      </c>
    </row>
    <row r="467" spans="2:9" ht="14.25" x14ac:dyDescent="0.2">
      <c r="B467" s="187" t="s">
        <v>42</v>
      </c>
      <c r="C467" s="188" t="s">
        <v>431</v>
      </c>
      <c r="D467" s="188" t="s">
        <v>461</v>
      </c>
      <c r="E467" s="189" t="s">
        <v>17</v>
      </c>
      <c r="F467" s="187">
        <v>200</v>
      </c>
      <c r="G467" s="187">
        <v>5.64</v>
      </c>
      <c r="H467" s="190">
        <f t="shared" si="36"/>
        <v>1128</v>
      </c>
      <c r="I467" s="191">
        <f t="shared" si="37"/>
        <v>1308.48</v>
      </c>
    </row>
    <row r="468" spans="2:9" ht="14.25" x14ac:dyDescent="0.2">
      <c r="B468" s="187" t="s">
        <v>42</v>
      </c>
      <c r="C468" s="188" t="s">
        <v>431</v>
      </c>
      <c r="D468" s="188" t="s">
        <v>462</v>
      </c>
      <c r="E468" s="189" t="s">
        <v>17</v>
      </c>
      <c r="F468" s="187">
        <v>200</v>
      </c>
      <c r="G468" s="187">
        <v>5.64</v>
      </c>
      <c r="H468" s="190">
        <f t="shared" si="36"/>
        <v>1128</v>
      </c>
      <c r="I468" s="191">
        <f t="shared" si="37"/>
        <v>1308.48</v>
      </c>
    </row>
    <row r="469" spans="2:9" ht="14.25" x14ac:dyDescent="0.2">
      <c r="B469" s="187" t="s">
        <v>42</v>
      </c>
      <c r="C469" s="188" t="s">
        <v>431</v>
      </c>
      <c r="D469" s="188" t="s">
        <v>463</v>
      </c>
      <c r="E469" s="189" t="s">
        <v>17</v>
      </c>
      <c r="F469" s="187">
        <v>200</v>
      </c>
      <c r="G469" s="187">
        <v>5.64</v>
      </c>
      <c r="H469" s="190">
        <f t="shared" si="36"/>
        <v>1128</v>
      </c>
      <c r="I469" s="191">
        <f t="shared" si="37"/>
        <v>1308.48</v>
      </c>
    </row>
    <row r="470" spans="2:9" ht="14.25" x14ac:dyDescent="0.2">
      <c r="B470" s="187" t="s">
        <v>42</v>
      </c>
      <c r="C470" s="188" t="s">
        <v>431</v>
      </c>
      <c r="D470" s="188" t="s">
        <v>464</v>
      </c>
      <c r="E470" s="189" t="s">
        <v>17</v>
      </c>
      <c r="F470" s="187">
        <v>6</v>
      </c>
      <c r="G470" s="187">
        <v>117.89</v>
      </c>
      <c r="H470" s="190">
        <f t="shared" si="36"/>
        <v>707.34</v>
      </c>
      <c r="I470" s="191">
        <f t="shared" si="37"/>
        <v>820.51440000000002</v>
      </c>
    </row>
    <row r="471" spans="2:9" ht="14.25" x14ac:dyDescent="0.2">
      <c r="B471" s="187" t="s">
        <v>42</v>
      </c>
      <c r="C471" s="188" t="s">
        <v>431</v>
      </c>
      <c r="D471" s="188" t="s">
        <v>483</v>
      </c>
      <c r="E471" s="189" t="s">
        <v>17</v>
      </c>
      <c r="F471" s="187">
        <v>600</v>
      </c>
      <c r="G471" s="187">
        <v>2.6</v>
      </c>
      <c r="H471" s="190">
        <f t="shared" si="36"/>
        <v>1560</v>
      </c>
      <c r="I471" s="191">
        <f t="shared" si="37"/>
        <v>1809.6</v>
      </c>
    </row>
    <row r="472" spans="2:9" ht="14.25" x14ac:dyDescent="0.2">
      <c r="B472" s="187" t="s">
        <v>42</v>
      </c>
      <c r="C472" s="188" t="s">
        <v>431</v>
      </c>
      <c r="D472" s="188" t="s">
        <v>465</v>
      </c>
      <c r="E472" s="189" t="s">
        <v>17</v>
      </c>
      <c r="F472" s="187">
        <v>1000</v>
      </c>
      <c r="G472" s="187">
        <v>2.6</v>
      </c>
      <c r="H472" s="190">
        <f t="shared" si="36"/>
        <v>2600</v>
      </c>
      <c r="I472" s="191">
        <f t="shared" si="37"/>
        <v>3016</v>
      </c>
    </row>
    <row r="473" spans="2:9" ht="14.25" x14ac:dyDescent="0.2">
      <c r="B473" s="187" t="s">
        <v>42</v>
      </c>
      <c r="C473" s="188" t="s">
        <v>431</v>
      </c>
      <c r="D473" s="188" t="s">
        <v>353</v>
      </c>
      <c r="E473" s="189" t="s">
        <v>17</v>
      </c>
      <c r="F473" s="187">
        <v>1500</v>
      </c>
      <c r="G473" s="187">
        <v>2.79</v>
      </c>
      <c r="H473" s="190">
        <f t="shared" si="36"/>
        <v>4185</v>
      </c>
      <c r="I473" s="191">
        <f t="shared" si="37"/>
        <v>4854.5999999999995</v>
      </c>
    </row>
    <row r="474" spans="2:9" ht="14.25" x14ac:dyDescent="0.2">
      <c r="B474" s="187" t="s">
        <v>42</v>
      </c>
      <c r="C474" s="188" t="s">
        <v>431</v>
      </c>
      <c r="D474" s="188" t="s">
        <v>466</v>
      </c>
      <c r="E474" s="189" t="s">
        <v>17</v>
      </c>
      <c r="F474" s="187">
        <v>1000</v>
      </c>
      <c r="G474" s="187">
        <v>3.98</v>
      </c>
      <c r="H474" s="190">
        <f t="shared" si="36"/>
        <v>3980</v>
      </c>
      <c r="I474" s="191">
        <f t="shared" si="37"/>
        <v>4616.7999999999993</v>
      </c>
    </row>
    <row r="475" spans="2:9" ht="14.25" x14ac:dyDescent="0.2">
      <c r="B475" s="187" t="s">
        <v>42</v>
      </c>
      <c r="C475" s="188" t="s">
        <v>431</v>
      </c>
      <c r="D475" s="188" t="s">
        <v>468</v>
      </c>
      <c r="E475" s="189" t="s">
        <v>17</v>
      </c>
      <c r="F475" s="187">
        <v>60</v>
      </c>
      <c r="G475" s="187">
        <v>59.8</v>
      </c>
      <c r="H475" s="190">
        <f t="shared" si="36"/>
        <v>3588</v>
      </c>
      <c r="I475" s="191">
        <f t="shared" si="37"/>
        <v>4162.08</v>
      </c>
    </row>
    <row r="476" spans="2:9" ht="14.25" x14ac:dyDescent="0.2">
      <c r="B476" s="187" t="s">
        <v>42</v>
      </c>
      <c r="C476" s="188" t="s">
        <v>431</v>
      </c>
      <c r="D476" s="188" t="s">
        <v>469</v>
      </c>
      <c r="E476" s="189" t="s">
        <v>17</v>
      </c>
      <c r="F476" s="187">
        <v>24</v>
      </c>
      <c r="G476" s="187">
        <v>81.69</v>
      </c>
      <c r="H476" s="190">
        <f t="shared" si="36"/>
        <v>1960.56</v>
      </c>
      <c r="I476" s="191">
        <f t="shared" si="37"/>
        <v>2274.2495999999996</v>
      </c>
    </row>
    <row r="477" spans="2:9" ht="14.25" x14ac:dyDescent="0.2">
      <c r="B477" s="187" t="s">
        <v>42</v>
      </c>
      <c r="C477" s="188" t="s">
        <v>431</v>
      </c>
      <c r="D477" s="188" t="s">
        <v>447</v>
      </c>
      <c r="E477" s="189" t="s">
        <v>17</v>
      </c>
      <c r="F477" s="187">
        <v>216</v>
      </c>
      <c r="G477" s="187">
        <v>9</v>
      </c>
      <c r="H477" s="190">
        <f t="shared" si="36"/>
        <v>1944</v>
      </c>
      <c r="I477" s="191">
        <f t="shared" si="37"/>
        <v>2255.04</v>
      </c>
    </row>
    <row r="478" spans="2:9" ht="14.25" x14ac:dyDescent="0.2">
      <c r="B478" s="187" t="s">
        <v>42</v>
      </c>
      <c r="C478" s="188" t="s">
        <v>431</v>
      </c>
      <c r="D478" s="188" t="s">
        <v>471</v>
      </c>
      <c r="E478" s="189" t="s">
        <v>17</v>
      </c>
      <c r="F478" s="187">
        <v>216</v>
      </c>
      <c r="G478" s="187">
        <v>9.15</v>
      </c>
      <c r="H478" s="190">
        <f t="shared" si="36"/>
        <v>1976.4</v>
      </c>
      <c r="I478" s="191">
        <f t="shared" si="37"/>
        <v>2292.6239999999998</v>
      </c>
    </row>
    <row r="479" spans="2:9" ht="14.25" x14ac:dyDescent="0.2">
      <c r="B479" s="187" t="s">
        <v>42</v>
      </c>
      <c r="C479" s="188" t="s">
        <v>431</v>
      </c>
      <c r="D479" s="188" t="s">
        <v>486</v>
      </c>
      <c r="E479" s="189" t="s">
        <v>17</v>
      </c>
      <c r="F479" s="187">
        <v>120</v>
      </c>
      <c r="G479" s="187">
        <v>25</v>
      </c>
      <c r="H479" s="190">
        <f t="shared" si="36"/>
        <v>3000</v>
      </c>
      <c r="I479" s="191">
        <f t="shared" si="37"/>
        <v>3479.9999999999995</v>
      </c>
    </row>
    <row r="480" spans="2:9" ht="14.25" x14ac:dyDescent="0.2">
      <c r="B480" s="187" t="s">
        <v>42</v>
      </c>
      <c r="C480" s="188" t="s">
        <v>431</v>
      </c>
      <c r="D480" s="188" t="s">
        <v>488</v>
      </c>
      <c r="E480" s="189" t="s">
        <v>17</v>
      </c>
      <c r="F480" s="187">
        <v>100</v>
      </c>
      <c r="G480" s="187">
        <v>7.1</v>
      </c>
      <c r="H480" s="190">
        <f t="shared" si="36"/>
        <v>710</v>
      </c>
      <c r="I480" s="191">
        <f t="shared" si="37"/>
        <v>823.59999999999991</v>
      </c>
    </row>
    <row r="481" spans="2:9" ht="14.25" x14ac:dyDescent="0.2">
      <c r="B481" s="187" t="s">
        <v>42</v>
      </c>
      <c r="C481" s="188" t="s">
        <v>368</v>
      </c>
      <c r="D481" s="188" t="s">
        <v>491</v>
      </c>
      <c r="E481" s="189" t="s">
        <v>17</v>
      </c>
      <c r="F481" s="187">
        <v>300</v>
      </c>
      <c r="G481" s="187">
        <v>54.94</v>
      </c>
      <c r="H481" s="190">
        <f t="shared" si="36"/>
        <v>16482</v>
      </c>
      <c r="I481" s="191">
        <f t="shared" si="37"/>
        <v>19119.12</v>
      </c>
    </row>
    <row r="482" spans="2:9" ht="14.25" x14ac:dyDescent="0.2">
      <c r="B482" s="187" t="s">
        <v>42</v>
      </c>
      <c r="C482" s="188" t="s">
        <v>368</v>
      </c>
      <c r="D482" s="188" t="s">
        <v>176</v>
      </c>
      <c r="E482" s="189" t="s">
        <v>17</v>
      </c>
      <c r="F482" s="187">
        <v>30</v>
      </c>
      <c r="G482" s="187">
        <v>325.94</v>
      </c>
      <c r="H482" s="190">
        <f t="shared" si="36"/>
        <v>9778.2000000000007</v>
      </c>
      <c r="I482" s="191">
        <f t="shared" si="37"/>
        <v>11342.712</v>
      </c>
    </row>
    <row r="483" spans="2:9" ht="14.25" x14ac:dyDescent="0.2">
      <c r="B483" s="187" t="s">
        <v>42</v>
      </c>
      <c r="C483" s="188" t="s">
        <v>368</v>
      </c>
      <c r="D483" s="188" t="s">
        <v>492</v>
      </c>
      <c r="E483" s="189" t="s">
        <v>17</v>
      </c>
      <c r="F483" s="187">
        <v>1</v>
      </c>
      <c r="G483" s="187">
        <v>201.33</v>
      </c>
      <c r="H483" s="190">
        <f t="shared" si="36"/>
        <v>201.33</v>
      </c>
      <c r="I483" s="191">
        <f t="shared" si="37"/>
        <v>233.5428</v>
      </c>
    </row>
    <row r="484" spans="2:9" ht="14.25" x14ac:dyDescent="0.2">
      <c r="B484" s="187" t="s">
        <v>42</v>
      </c>
      <c r="C484" s="188" t="s">
        <v>368</v>
      </c>
      <c r="D484" s="188" t="s">
        <v>493</v>
      </c>
      <c r="E484" s="189" t="s">
        <v>17</v>
      </c>
      <c r="F484" s="187">
        <v>10</v>
      </c>
      <c r="G484" s="187">
        <v>54.96</v>
      </c>
      <c r="H484" s="190">
        <f t="shared" si="36"/>
        <v>549.6</v>
      </c>
      <c r="I484" s="191">
        <f t="shared" si="37"/>
        <v>637.53599999999994</v>
      </c>
    </row>
    <row r="485" spans="2:9" ht="14.25" x14ac:dyDescent="0.2">
      <c r="B485" s="187" t="s">
        <v>42</v>
      </c>
      <c r="C485" s="188" t="s">
        <v>368</v>
      </c>
      <c r="D485" s="188" t="s">
        <v>494</v>
      </c>
      <c r="E485" s="189" t="s">
        <v>17</v>
      </c>
      <c r="F485" s="187">
        <v>100</v>
      </c>
      <c r="G485" s="187">
        <v>21.88</v>
      </c>
      <c r="H485" s="190">
        <f t="shared" si="36"/>
        <v>2188</v>
      </c>
      <c r="I485" s="191">
        <f t="shared" si="37"/>
        <v>2538.08</v>
      </c>
    </row>
    <row r="486" spans="2:9" ht="14.25" x14ac:dyDescent="0.2">
      <c r="B486" s="187" t="s">
        <v>42</v>
      </c>
      <c r="C486" s="188" t="s">
        <v>368</v>
      </c>
      <c r="D486" s="188" t="s">
        <v>495</v>
      </c>
      <c r="E486" s="189" t="s">
        <v>17</v>
      </c>
      <c r="F486" s="187">
        <v>12</v>
      </c>
      <c r="G486" s="187">
        <v>69.150000000000006</v>
      </c>
      <c r="H486" s="190">
        <f t="shared" si="34"/>
        <v>829.80000000000007</v>
      </c>
      <c r="I486" s="191">
        <f t="shared" si="35"/>
        <v>962.56799999999998</v>
      </c>
    </row>
    <row r="487" spans="2:9" ht="14.25" x14ac:dyDescent="0.2">
      <c r="B487" s="187" t="s">
        <v>42</v>
      </c>
      <c r="C487" s="188" t="s">
        <v>368</v>
      </c>
      <c r="D487" s="188" t="s">
        <v>496</v>
      </c>
      <c r="E487" s="189" t="s">
        <v>17</v>
      </c>
      <c r="F487" s="187">
        <v>60</v>
      </c>
      <c r="G487" s="187">
        <v>15.59</v>
      </c>
      <c r="H487" s="190">
        <f t="shared" si="34"/>
        <v>935.4</v>
      </c>
      <c r="I487" s="191">
        <f t="shared" si="35"/>
        <v>1085.0639999999999</v>
      </c>
    </row>
    <row r="488" spans="2:9" ht="14.25" x14ac:dyDescent="0.2">
      <c r="B488" s="187" t="s">
        <v>42</v>
      </c>
      <c r="C488" s="188" t="s">
        <v>368</v>
      </c>
      <c r="D488" s="188" t="s">
        <v>497</v>
      </c>
      <c r="E488" s="189" t="s">
        <v>17</v>
      </c>
      <c r="F488" s="187">
        <v>96</v>
      </c>
      <c r="G488" s="187">
        <v>19.05</v>
      </c>
      <c r="H488" s="190">
        <f t="shared" si="34"/>
        <v>1828.8000000000002</v>
      </c>
      <c r="I488" s="191">
        <f t="shared" si="35"/>
        <v>2121.4079999999999</v>
      </c>
    </row>
    <row r="489" spans="2:9" ht="14.25" x14ac:dyDescent="0.2">
      <c r="B489" s="187" t="s">
        <v>42</v>
      </c>
      <c r="C489" s="188" t="s">
        <v>368</v>
      </c>
      <c r="D489" s="188" t="s">
        <v>498</v>
      </c>
      <c r="E489" s="189" t="s">
        <v>17</v>
      </c>
      <c r="F489" s="187">
        <v>10</v>
      </c>
      <c r="G489" s="187">
        <v>35.83</v>
      </c>
      <c r="H489" s="190">
        <f t="shared" si="34"/>
        <v>358.29999999999995</v>
      </c>
      <c r="I489" s="191">
        <f t="shared" si="35"/>
        <v>415.62799999999993</v>
      </c>
    </row>
    <row r="490" spans="2:9" ht="14.25" x14ac:dyDescent="0.2">
      <c r="B490" s="187" t="s">
        <v>42</v>
      </c>
      <c r="C490" s="188" t="s">
        <v>368</v>
      </c>
      <c r="D490" s="188" t="s">
        <v>499</v>
      </c>
      <c r="E490" s="189" t="s">
        <v>17</v>
      </c>
      <c r="F490" s="187">
        <v>50</v>
      </c>
      <c r="G490" s="187">
        <v>17.5</v>
      </c>
      <c r="H490" s="190">
        <f t="shared" si="34"/>
        <v>875</v>
      </c>
      <c r="I490" s="191">
        <f t="shared" si="35"/>
        <v>1014.9999999999999</v>
      </c>
    </row>
    <row r="491" spans="2:9" ht="14.25" x14ac:dyDescent="0.2">
      <c r="B491" s="187" t="s">
        <v>42</v>
      </c>
      <c r="C491" s="188" t="s">
        <v>368</v>
      </c>
      <c r="D491" s="188" t="s">
        <v>474</v>
      </c>
      <c r="E491" s="189" t="s">
        <v>17</v>
      </c>
      <c r="F491" s="187">
        <v>20</v>
      </c>
      <c r="G491" s="187">
        <v>358.49</v>
      </c>
      <c r="H491" s="190">
        <f t="shared" si="34"/>
        <v>7169.8</v>
      </c>
      <c r="I491" s="191">
        <f t="shared" si="35"/>
        <v>8316.9679999999989</v>
      </c>
    </row>
    <row r="492" spans="2:9" ht="14.25" x14ac:dyDescent="0.2">
      <c r="B492" s="187" t="s">
        <v>42</v>
      </c>
      <c r="C492" s="188" t="s">
        <v>368</v>
      </c>
      <c r="D492" s="188" t="s">
        <v>500</v>
      </c>
      <c r="E492" s="189" t="s">
        <v>17</v>
      </c>
      <c r="F492" s="187">
        <v>12</v>
      </c>
      <c r="G492" s="187">
        <v>220.57</v>
      </c>
      <c r="H492" s="190">
        <f t="shared" si="34"/>
        <v>2646.84</v>
      </c>
      <c r="I492" s="191">
        <f t="shared" si="35"/>
        <v>3070.3343999999997</v>
      </c>
    </row>
    <row r="493" spans="2:9" ht="14.25" x14ac:dyDescent="0.2">
      <c r="B493" s="187" t="s">
        <v>42</v>
      </c>
      <c r="C493" s="188" t="s">
        <v>368</v>
      </c>
      <c r="D493" s="188" t="s">
        <v>501</v>
      </c>
      <c r="E493" s="189" t="s">
        <v>17</v>
      </c>
      <c r="F493" s="187">
        <v>12</v>
      </c>
      <c r="G493" s="187">
        <v>59.99</v>
      </c>
      <c r="H493" s="190">
        <f t="shared" si="34"/>
        <v>719.88</v>
      </c>
      <c r="I493" s="191">
        <f t="shared" si="35"/>
        <v>835.06079999999997</v>
      </c>
    </row>
    <row r="494" spans="2:9" ht="14.25" x14ac:dyDescent="0.2">
      <c r="B494" s="187" t="s">
        <v>42</v>
      </c>
      <c r="C494" s="188" t="s">
        <v>368</v>
      </c>
      <c r="D494" s="188" t="s">
        <v>502</v>
      </c>
      <c r="E494" s="189" t="s">
        <v>17</v>
      </c>
      <c r="F494" s="187">
        <v>240</v>
      </c>
      <c r="G494" s="187">
        <v>94.95</v>
      </c>
      <c r="H494" s="190">
        <f t="shared" si="34"/>
        <v>22788</v>
      </c>
      <c r="I494" s="191">
        <f t="shared" si="35"/>
        <v>26434.079999999998</v>
      </c>
    </row>
    <row r="495" spans="2:9" ht="14.25" x14ac:dyDescent="0.2">
      <c r="B495" s="187" t="s">
        <v>42</v>
      </c>
      <c r="C495" s="188" t="s">
        <v>368</v>
      </c>
      <c r="D495" s="188" t="s">
        <v>503</v>
      </c>
      <c r="E495" s="189" t="s">
        <v>17</v>
      </c>
      <c r="F495" s="187">
        <v>240</v>
      </c>
      <c r="G495" s="187">
        <v>74.09</v>
      </c>
      <c r="H495" s="190">
        <f t="shared" si="34"/>
        <v>17781.600000000002</v>
      </c>
      <c r="I495" s="191">
        <f t="shared" si="35"/>
        <v>20626.656000000003</v>
      </c>
    </row>
    <row r="496" spans="2:9" ht="14.25" x14ac:dyDescent="0.2">
      <c r="B496" s="187" t="s">
        <v>42</v>
      </c>
      <c r="C496" s="188" t="s">
        <v>368</v>
      </c>
      <c r="D496" s="188" t="s">
        <v>504</v>
      </c>
      <c r="E496" s="189" t="s">
        <v>17</v>
      </c>
      <c r="F496" s="187">
        <v>20</v>
      </c>
      <c r="G496" s="187">
        <v>64.290000000000006</v>
      </c>
      <c r="H496" s="190">
        <f t="shared" si="34"/>
        <v>1285.8000000000002</v>
      </c>
      <c r="I496" s="191">
        <f t="shared" si="35"/>
        <v>1491.528</v>
      </c>
    </row>
    <row r="497" spans="2:9" ht="14.25" x14ac:dyDescent="0.2">
      <c r="B497" s="187" t="s">
        <v>42</v>
      </c>
      <c r="C497" s="188" t="s">
        <v>368</v>
      </c>
      <c r="D497" s="188" t="s">
        <v>505</v>
      </c>
      <c r="E497" s="189" t="s">
        <v>17</v>
      </c>
      <c r="F497" s="187">
        <v>400</v>
      </c>
      <c r="G497" s="187">
        <v>14.63</v>
      </c>
      <c r="H497" s="190">
        <f t="shared" si="34"/>
        <v>5852</v>
      </c>
      <c r="I497" s="191">
        <f t="shared" si="35"/>
        <v>6788.32</v>
      </c>
    </row>
    <row r="498" spans="2:9" ht="14.25" x14ac:dyDescent="0.2">
      <c r="B498" s="187" t="s">
        <v>42</v>
      </c>
      <c r="C498" s="188" t="s">
        <v>368</v>
      </c>
      <c r="D498" s="188" t="s">
        <v>506</v>
      </c>
      <c r="E498" s="189" t="s">
        <v>17</v>
      </c>
      <c r="F498" s="187">
        <v>24</v>
      </c>
      <c r="G498" s="187">
        <v>64.319999999999993</v>
      </c>
      <c r="H498" s="190">
        <f t="shared" si="34"/>
        <v>1543.6799999999998</v>
      </c>
      <c r="I498" s="191">
        <f t="shared" si="35"/>
        <v>1790.6687999999997</v>
      </c>
    </row>
    <row r="499" spans="2:9" ht="14.25" x14ac:dyDescent="0.2">
      <c r="B499" s="218" t="s">
        <v>19</v>
      </c>
      <c r="C499" s="219"/>
      <c r="D499" s="219"/>
      <c r="E499" s="219"/>
      <c r="F499" s="219"/>
      <c r="G499" s="219"/>
      <c r="H499" s="219"/>
      <c r="I499" s="186">
        <f>SUM(I404:I498)</f>
        <v>1685837.7340000006</v>
      </c>
    </row>
    <row r="500" spans="2:9" ht="14.25" x14ac:dyDescent="0.2">
      <c r="B500" s="206" t="s">
        <v>1</v>
      </c>
      <c r="C500" s="206"/>
      <c r="D500" s="206"/>
      <c r="E500" s="206"/>
      <c r="F500" s="206"/>
      <c r="G500" s="206"/>
      <c r="H500" s="206"/>
      <c r="I500" s="133">
        <f>I6+I13+I88+I149+I234+I272+I329+I403+I499</f>
        <v>13383104.349250404</v>
      </c>
    </row>
    <row r="501" spans="2:9" ht="12.75" customHeight="1" x14ac:dyDescent="0.3">
      <c r="B501" s="100"/>
      <c r="C501" s="101"/>
      <c r="D501" s="102"/>
      <c r="E501" s="100"/>
      <c r="F501" s="153"/>
      <c r="G501" s="103"/>
      <c r="H501" s="104"/>
      <c r="I501" s="105"/>
    </row>
    <row r="502" spans="2:9" ht="12.75" customHeight="1" x14ac:dyDescent="0.2">
      <c r="B502" s="207" t="s">
        <v>292</v>
      </c>
      <c r="C502" s="207"/>
      <c r="D502" s="207"/>
      <c r="E502" s="207"/>
      <c r="F502" s="207"/>
      <c r="G502" s="207"/>
      <c r="H502" s="207"/>
      <c r="I502" s="207"/>
    </row>
    <row r="503" spans="2:9" ht="12.75" customHeight="1" x14ac:dyDescent="0.2">
      <c r="B503" s="207"/>
      <c r="C503" s="207"/>
      <c r="D503" s="207"/>
      <c r="E503" s="207"/>
      <c r="F503" s="207"/>
      <c r="G503" s="207"/>
      <c r="H503" s="207"/>
      <c r="I503" s="207"/>
    </row>
    <row r="504" spans="2:9" ht="12.75" customHeight="1" x14ac:dyDescent="0.2">
      <c r="B504" s="207"/>
      <c r="C504" s="207"/>
      <c r="D504" s="207"/>
      <c r="E504" s="207"/>
      <c r="F504" s="207"/>
      <c r="G504" s="207"/>
      <c r="H504" s="207"/>
      <c r="I504" s="207"/>
    </row>
    <row r="505" spans="2:9" ht="12.75" customHeight="1" x14ac:dyDescent="0.2">
      <c r="B505" s="207"/>
      <c r="C505" s="207"/>
      <c r="D505" s="207"/>
      <c r="E505" s="207"/>
      <c r="F505" s="207"/>
      <c r="G505" s="207"/>
      <c r="H505" s="207"/>
      <c r="I505" s="207"/>
    </row>
    <row r="506" spans="2:9" ht="12.75" customHeight="1" x14ac:dyDescent="0.2">
      <c r="B506" s="207"/>
      <c r="C506" s="207"/>
      <c r="D506" s="207"/>
      <c r="E506" s="207"/>
      <c r="F506" s="207"/>
      <c r="G506" s="207"/>
      <c r="H506" s="207"/>
      <c r="I506" s="207"/>
    </row>
    <row r="507" spans="2:9" ht="12.75" customHeight="1" x14ac:dyDescent="0.2">
      <c r="B507" s="207"/>
      <c r="C507" s="207"/>
      <c r="D507" s="207"/>
      <c r="E507" s="207"/>
      <c r="F507" s="207"/>
      <c r="G507" s="207"/>
      <c r="H507" s="207"/>
      <c r="I507" s="207"/>
    </row>
    <row r="508" spans="2:9" ht="12.75" customHeight="1" x14ac:dyDescent="0.2">
      <c r="B508" s="207"/>
      <c r="C508" s="207"/>
      <c r="D508" s="207"/>
      <c r="E508" s="207"/>
      <c r="F508" s="207"/>
      <c r="G508" s="207"/>
      <c r="H508" s="207"/>
      <c r="I508" s="207"/>
    </row>
    <row r="509" spans="2:9" ht="12.75" customHeight="1" x14ac:dyDescent="0.2">
      <c r="B509" s="207"/>
      <c r="C509" s="207"/>
      <c r="D509" s="207"/>
      <c r="E509" s="207"/>
      <c r="F509" s="207"/>
      <c r="G509" s="207"/>
      <c r="H509" s="207"/>
      <c r="I509" s="207"/>
    </row>
    <row r="510" spans="2:9" ht="12.75" customHeight="1" x14ac:dyDescent="0.2">
      <c r="B510" s="207"/>
      <c r="C510" s="207"/>
      <c r="D510" s="207"/>
      <c r="E510" s="207"/>
      <c r="F510" s="207"/>
      <c r="G510" s="207"/>
      <c r="H510" s="207"/>
      <c r="I510" s="207"/>
    </row>
    <row r="511" spans="2:9" ht="12.75" customHeight="1" x14ac:dyDescent="0.2">
      <c r="B511" s="106"/>
      <c r="C511" s="107"/>
      <c r="D511" s="108"/>
      <c r="E511" s="106"/>
      <c r="F511" s="154"/>
      <c r="G511" s="109"/>
      <c r="H511" s="110"/>
      <c r="I511" s="111"/>
    </row>
    <row r="512" spans="2:9" ht="12.75" customHeight="1" x14ac:dyDescent="0.2">
      <c r="B512" s="106"/>
      <c r="C512" s="107"/>
      <c r="D512" s="108"/>
      <c r="E512" s="106"/>
      <c r="F512" s="154"/>
      <c r="G512" s="109"/>
      <c r="H512" s="110"/>
      <c r="I512" s="111"/>
    </row>
    <row r="513" spans="2:9" ht="12.75" customHeight="1" x14ac:dyDescent="0.2">
      <c r="B513" s="106"/>
      <c r="C513" s="107"/>
      <c r="D513" s="108"/>
      <c r="E513" s="106"/>
      <c r="F513" s="154"/>
      <c r="G513" s="109"/>
      <c r="H513" s="110"/>
      <c r="I513" s="111"/>
    </row>
    <row r="514" spans="2:9" ht="12.75" customHeight="1" x14ac:dyDescent="0.2">
      <c r="B514" s="106"/>
      <c r="C514" s="107"/>
      <c r="D514" s="108"/>
      <c r="E514" s="106"/>
      <c r="F514" s="154"/>
      <c r="G514" s="109"/>
      <c r="H514" s="110"/>
      <c r="I514" s="111"/>
    </row>
    <row r="515" spans="2:9" ht="12.75" customHeight="1" x14ac:dyDescent="0.2">
      <c r="B515" s="106"/>
      <c r="C515" s="107"/>
      <c r="D515" s="108"/>
      <c r="E515" s="106"/>
      <c r="F515" s="154"/>
      <c r="G515" s="109"/>
      <c r="H515" s="110"/>
      <c r="I515" s="111"/>
    </row>
    <row r="516" spans="2:9" ht="12.75" customHeight="1" x14ac:dyDescent="0.2">
      <c r="B516" s="106"/>
      <c r="C516" s="107"/>
      <c r="D516" s="108"/>
      <c r="E516" s="106"/>
      <c r="F516" s="154"/>
      <c r="G516" s="109"/>
      <c r="H516" s="110"/>
      <c r="I516" s="111"/>
    </row>
    <row r="517" spans="2:9" ht="12.75" customHeight="1" x14ac:dyDescent="0.2">
      <c r="B517" s="106"/>
      <c r="C517" s="107"/>
      <c r="D517" s="108"/>
      <c r="E517" s="106"/>
      <c r="F517" s="154"/>
      <c r="G517" s="109"/>
      <c r="H517" s="110"/>
      <c r="I517" s="111"/>
    </row>
    <row r="518" spans="2:9" ht="12.75" customHeight="1" x14ac:dyDescent="0.2">
      <c r="B518" s="106"/>
      <c r="C518" s="107"/>
      <c r="D518" s="108"/>
      <c r="E518" s="106"/>
      <c r="F518" s="154"/>
      <c r="G518" s="109"/>
      <c r="H518" s="110"/>
      <c r="I518" s="111"/>
    </row>
    <row r="519" spans="2:9" ht="12.75" customHeight="1" x14ac:dyDescent="0.2">
      <c r="B519" s="106"/>
      <c r="C519" s="107"/>
      <c r="D519" s="108"/>
      <c r="E519" s="106"/>
      <c r="F519" s="154"/>
      <c r="G519" s="109"/>
      <c r="H519" s="110"/>
      <c r="I519" s="111"/>
    </row>
    <row r="520" spans="2:9" ht="12.75" customHeight="1" x14ac:dyDescent="0.2">
      <c r="B520" s="106"/>
      <c r="C520" s="107"/>
      <c r="D520" s="108"/>
      <c r="E520" s="106"/>
      <c r="F520" s="154"/>
      <c r="G520" s="109"/>
      <c r="H520" s="110"/>
      <c r="I520" s="111"/>
    </row>
    <row r="521" spans="2:9" ht="12.75" customHeight="1" x14ac:dyDescent="0.2">
      <c r="B521" s="106"/>
      <c r="C521" s="107"/>
      <c r="D521" s="108"/>
      <c r="E521" s="106"/>
      <c r="F521" s="154"/>
      <c r="G521" s="109"/>
      <c r="H521" s="110"/>
      <c r="I521" s="111"/>
    </row>
    <row r="522" spans="2:9" ht="12.75" customHeight="1" x14ac:dyDescent="0.2">
      <c r="B522" s="106"/>
      <c r="C522" s="107"/>
      <c r="D522" s="108"/>
      <c r="E522" s="106"/>
      <c r="F522" s="154"/>
      <c r="G522" s="109"/>
      <c r="H522" s="110"/>
      <c r="I522" s="111"/>
    </row>
    <row r="523" spans="2:9" ht="12.75" customHeight="1" x14ac:dyDescent="0.2">
      <c r="B523" s="106"/>
      <c r="C523" s="107"/>
      <c r="D523" s="108"/>
      <c r="E523" s="106"/>
      <c r="F523" s="154"/>
      <c r="G523" s="109"/>
      <c r="H523" s="110"/>
      <c r="I523" s="111"/>
    </row>
    <row r="524" spans="2:9" ht="12.75" customHeight="1" x14ac:dyDescent="0.2">
      <c r="B524" s="106"/>
      <c r="C524" s="107"/>
      <c r="D524" s="108"/>
      <c r="E524" s="106"/>
      <c r="F524" s="154"/>
      <c r="G524" s="109"/>
      <c r="H524" s="110"/>
      <c r="I524" s="111"/>
    </row>
    <row r="525" spans="2:9" ht="12.75" customHeight="1" x14ac:dyDescent="0.2">
      <c r="B525" s="106"/>
      <c r="C525" s="107"/>
      <c r="D525" s="108"/>
      <c r="E525" s="106"/>
      <c r="F525" s="154"/>
      <c r="G525" s="109"/>
      <c r="H525" s="110"/>
      <c r="I525" s="111"/>
    </row>
    <row r="526" spans="2:9" ht="12.75" customHeight="1" x14ac:dyDescent="0.2">
      <c r="B526" s="106"/>
      <c r="C526" s="107"/>
      <c r="D526" s="108"/>
      <c r="E526" s="106"/>
      <c r="F526" s="154"/>
      <c r="G526" s="109"/>
      <c r="H526" s="110"/>
      <c r="I526" s="111"/>
    </row>
    <row r="527" spans="2:9" ht="12.75" customHeight="1" x14ac:dyDescent="0.2">
      <c r="B527" s="106"/>
      <c r="C527" s="107"/>
      <c r="D527" s="108"/>
      <c r="E527" s="106"/>
      <c r="F527" s="154"/>
      <c r="G527" s="109"/>
      <c r="H527" s="110"/>
      <c r="I527" s="111"/>
    </row>
    <row r="528" spans="2:9" ht="12.75" customHeight="1" x14ac:dyDescent="0.2">
      <c r="B528" s="106"/>
      <c r="C528" s="107"/>
      <c r="D528" s="108"/>
      <c r="E528" s="106"/>
      <c r="F528" s="154"/>
      <c r="G528" s="109"/>
      <c r="H528" s="110"/>
      <c r="I528" s="111"/>
    </row>
    <row r="529" spans="2:9" ht="12.75" customHeight="1" x14ac:dyDescent="0.2">
      <c r="B529" s="106"/>
      <c r="C529" s="107"/>
      <c r="D529" s="108"/>
      <c r="E529" s="106"/>
      <c r="F529" s="154"/>
      <c r="G529" s="109"/>
      <c r="H529" s="110"/>
      <c r="I529" s="111"/>
    </row>
    <row r="530" spans="2:9" ht="12.75" customHeight="1" x14ac:dyDescent="0.2">
      <c r="B530" s="106"/>
      <c r="C530" s="107"/>
      <c r="D530" s="108"/>
      <c r="E530" s="106"/>
      <c r="F530" s="154"/>
      <c r="G530" s="109"/>
      <c r="H530" s="110"/>
      <c r="I530" s="111"/>
    </row>
    <row r="531" spans="2:9" ht="12.75" customHeight="1" x14ac:dyDescent="0.2">
      <c r="B531" s="106"/>
      <c r="C531" s="107"/>
      <c r="D531" s="108"/>
      <c r="E531" s="106"/>
      <c r="F531" s="154"/>
      <c r="G531" s="109"/>
      <c r="H531" s="110"/>
      <c r="I531" s="111"/>
    </row>
    <row r="532" spans="2:9" ht="12.75" customHeight="1" x14ac:dyDescent="0.2">
      <c r="B532" s="106"/>
      <c r="C532" s="107"/>
      <c r="D532" s="108"/>
      <c r="E532" s="106"/>
      <c r="F532" s="154"/>
      <c r="G532" s="109"/>
      <c r="H532" s="110"/>
      <c r="I532" s="111"/>
    </row>
    <row r="533" spans="2:9" ht="12.75" customHeight="1" x14ac:dyDescent="0.2">
      <c r="B533" s="106"/>
      <c r="C533" s="107"/>
      <c r="D533" s="108"/>
      <c r="E533" s="106"/>
      <c r="F533" s="154"/>
      <c r="G533" s="109"/>
      <c r="H533" s="110"/>
      <c r="I533" s="111"/>
    </row>
    <row r="534" spans="2:9" ht="12.75" customHeight="1" x14ac:dyDescent="0.2">
      <c r="B534" s="106"/>
      <c r="C534" s="107"/>
      <c r="D534" s="108"/>
      <c r="E534" s="106"/>
      <c r="F534" s="154"/>
      <c r="G534" s="109"/>
      <c r="H534" s="110"/>
      <c r="I534" s="111"/>
    </row>
    <row r="535" spans="2:9" ht="12.75" customHeight="1" x14ac:dyDescent="0.2">
      <c r="B535" s="106"/>
      <c r="C535" s="107"/>
      <c r="D535" s="108"/>
      <c r="E535" s="106"/>
      <c r="F535" s="154"/>
      <c r="G535" s="109"/>
      <c r="H535" s="110"/>
      <c r="I535" s="111"/>
    </row>
    <row r="536" spans="2:9" ht="12.75" customHeight="1" x14ac:dyDescent="0.2">
      <c r="B536" s="106"/>
      <c r="C536" s="107"/>
      <c r="D536" s="108"/>
      <c r="E536" s="106"/>
      <c r="F536" s="154"/>
      <c r="G536" s="109"/>
      <c r="H536" s="110"/>
      <c r="I536" s="111"/>
    </row>
    <row r="537" spans="2:9" ht="12.75" customHeight="1" x14ac:dyDescent="0.2">
      <c r="B537" s="106"/>
      <c r="C537" s="107"/>
      <c r="D537" s="108"/>
      <c r="E537" s="106"/>
      <c r="F537" s="154"/>
      <c r="G537" s="109"/>
      <c r="H537" s="110"/>
      <c r="I537" s="111"/>
    </row>
    <row r="538" spans="2:9" ht="12.75" customHeight="1" x14ac:dyDescent="0.2">
      <c r="B538" s="106"/>
      <c r="C538" s="107"/>
      <c r="D538" s="108"/>
      <c r="E538" s="106"/>
      <c r="F538" s="154"/>
      <c r="G538" s="109"/>
      <c r="H538" s="110"/>
      <c r="I538" s="111"/>
    </row>
    <row r="539" spans="2:9" ht="12.75" customHeight="1" x14ac:dyDescent="0.2">
      <c r="B539" s="106"/>
      <c r="C539" s="107"/>
      <c r="D539" s="108"/>
      <c r="E539" s="106"/>
      <c r="F539" s="154"/>
      <c r="G539" s="109"/>
      <c r="H539" s="110"/>
      <c r="I539" s="111"/>
    </row>
    <row r="540" spans="2:9" ht="12.75" customHeight="1" x14ac:dyDescent="0.2">
      <c r="B540" s="106"/>
      <c r="C540" s="107"/>
      <c r="D540" s="108"/>
      <c r="E540" s="106"/>
      <c r="F540" s="154"/>
      <c r="G540" s="109"/>
      <c r="H540" s="110"/>
      <c r="I540" s="111"/>
    </row>
    <row r="541" spans="2:9" ht="12.75" customHeight="1" x14ac:dyDescent="0.2">
      <c r="B541" s="106"/>
      <c r="C541" s="107"/>
      <c r="D541" s="108"/>
      <c r="E541" s="106"/>
      <c r="F541" s="154"/>
      <c r="G541" s="109"/>
      <c r="H541" s="110"/>
      <c r="I541" s="111"/>
    </row>
    <row r="542" spans="2:9" ht="12.75" customHeight="1" x14ac:dyDescent="0.2">
      <c r="B542" s="106"/>
      <c r="C542" s="107"/>
      <c r="D542" s="108"/>
      <c r="E542" s="106"/>
      <c r="F542" s="154"/>
      <c r="G542" s="109"/>
      <c r="H542" s="110"/>
      <c r="I542" s="111"/>
    </row>
    <row r="543" spans="2:9" ht="12.75" customHeight="1" x14ac:dyDescent="0.2">
      <c r="B543" s="106"/>
      <c r="C543" s="107"/>
      <c r="D543" s="108"/>
      <c r="E543" s="106"/>
      <c r="F543" s="154"/>
      <c r="G543" s="109"/>
      <c r="H543" s="110"/>
      <c r="I543" s="111"/>
    </row>
    <row r="544" spans="2:9" ht="12.75" customHeight="1" x14ac:dyDescent="0.2">
      <c r="B544" s="106"/>
      <c r="C544" s="107"/>
      <c r="D544" s="108"/>
      <c r="E544" s="106"/>
      <c r="F544" s="154"/>
      <c r="G544" s="109"/>
      <c r="H544" s="110"/>
      <c r="I544" s="111"/>
    </row>
    <row r="545" spans="2:9" ht="12.75" customHeight="1" x14ac:dyDescent="0.2">
      <c r="B545" s="106"/>
      <c r="C545" s="107"/>
      <c r="D545" s="108"/>
      <c r="E545" s="106"/>
      <c r="F545" s="154"/>
      <c r="G545" s="109"/>
      <c r="H545" s="110"/>
      <c r="I545" s="111"/>
    </row>
    <row r="546" spans="2:9" ht="12.75" customHeight="1" x14ac:dyDescent="0.2">
      <c r="B546" s="106"/>
      <c r="C546" s="107"/>
      <c r="D546" s="108"/>
      <c r="E546" s="106"/>
      <c r="F546" s="154"/>
      <c r="G546" s="109"/>
      <c r="H546" s="110"/>
      <c r="I546" s="111"/>
    </row>
    <row r="547" spans="2:9" ht="12.75" customHeight="1" x14ac:dyDescent="0.2">
      <c r="B547" s="106"/>
      <c r="C547" s="107"/>
      <c r="D547" s="108"/>
      <c r="E547" s="106"/>
      <c r="F547" s="154"/>
      <c r="G547" s="109"/>
      <c r="H547" s="110"/>
      <c r="I547" s="111"/>
    </row>
    <row r="548" spans="2:9" ht="12.75" customHeight="1" x14ac:dyDescent="0.2">
      <c r="B548" s="106"/>
      <c r="C548" s="107"/>
      <c r="D548" s="108"/>
      <c r="E548" s="106"/>
      <c r="F548" s="154"/>
      <c r="G548" s="109"/>
      <c r="H548" s="110"/>
      <c r="I548" s="111"/>
    </row>
    <row r="549" spans="2:9" ht="12.75" customHeight="1" x14ac:dyDescent="0.2">
      <c r="B549" s="106"/>
      <c r="C549" s="107"/>
      <c r="D549" s="108"/>
      <c r="E549" s="106"/>
      <c r="F549" s="154"/>
      <c r="G549" s="109"/>
      <c r="H549" s="110"/>
      <c r="I549" s="111"/>
    </row>
    <row r="550" spans="2:9" ht="12.75" customHeight="1" x14ac:dyDescent="0.2">
      <c r="B550" s="106"/>
      <c r="C550" s="107"/>
      <c r="D550" s="108"/>
      <c r="E550" s="106"/>
      <c r="F550" s="154"/>
      <c r="G550" s="109"/>
      <c r="H550" s="110"/>
      <c r="I550" s="111"/>
    </row>
    <row r="551" spans="2:9" ht="12.75" customHeight="1" x14ac:dyDescent="0.2">
      <c r="B551" s="106"/>
      <c r="C551" s="107"/>
      <c r="D551" s="108"/>
      <c r="E551" s="106"/>
      <c r="F551" s="154"/>
      <c r="G551" s="109"/>
      <c r="H551" s="110"/>
      <c r="I551" s="111"/>
    </row>
    <row r="552" spans="2:9" ht="12.75" customHeight="1" x14ac:dyDescent="0.2">
      <c r="B552" s="106"/>
      <c r="C552" s="107"/>
      <c r="D552" s="108"/>
      <c r="E552" s="106"/>
      <c r="F552" s="154"/>
      <c r="G552" s="109"/>
      <c r="H552" s="110"/>
      <c r="I552" s="111"/>
    </row>
    <row r="553" spans="2:9" ht="12.75" customHeight="1" x14ac:dyDescent="0.2">
      <c r="B553" s="106"/>
      <c r="C553" s="107"/>
      <c r="D553" s="108"/>
      <c r="E553" s="106"/>
      <c r="F553" s="154"/>
      <c r="G553" s="109"/>
      <c r="H553" s="110"/>
      <c r="I553" s="111"/>
    </row>
    <row r="554" spans="2:9" ht="12.75" customHeight="1" x14ac:dyDescent="0.2">
      <c r="B554" s="106"/>
      <c r="C554" s="107"/>
      <c r="D554" s="108"/>
      <c r="E554" s="106"/>
      <c r="F554" s="154"/>
      <c r="G554" s="109"/>
      <c r="H554" s="110"/>
      <c r="I554" s="111"/>
    </row>
    <row r="555" spans="2:9" ht="12.75" customHeight="1" x14ac:dyDescent="0.2">
      <c r="B555" s="106"/>
      <c r="C555" s="107"/>
      <c r="D555" s="108"/>
      <c r="E555" s="106"/>
      <c r="F555" s="154"/>
      <c r="G555" s="109"/>
      <c r="H555" s="110"/>
      <c r="I555" s="111"/>
    </row>
    <row r="556" spans="2:9" ht="12.75" customHeight="1" x14ac:dyDescent="0.2">
      <c r="B556" s="106"/>
      <c r="C556" s="107"/>
      <c r="D556" s="108"/>
      <c r="E556" s="106"/>
      <c r="F556" s="154"/>
      <c r="G556" s="109"/>
      <c r="H556" s="110"/>
      <c r="I556" s="111"/>
    </row>
    <row r="557" spans="2:9" ht="12.75" customHeight="1" x14ac:dyDescent="0.2">
      <c r="B557" s="106"/>
      <c r="C557" s="107"/>
      <c r="D557" s="108"/>
      <c r="E557" s="106"/>
      <c r="F557" s="154"/>
      <c r="G557" s="109"/>
      <c r="H557" s="110"/>
      <c r="I557" s="111"/>
    </row>
    <row r="558" spans="2:9" ht="12.75" customHeight="1" x14ac:dyDescent="0.2">
      <c r="B558" s="106"/>
      <c r="C558" s="107"/>
      <c r="D558" s="108"/>
      <c r="E558" s="106"/>
      <c r="F558" s="154"/>
      <c r="G558" s="109"/>
      <c r="H558" s="110"/>
      <c r="I558" s="111"/>
    </row>
    <row r="559" spans="2:9" ht="12.75" customHeight="1" x14ac:dyDescent="0.2">
      <c r="B559" s="106"/>
      <c r="C559" s="107"/>
      <c r="D559" s="108"/>
      <c r="E559" s="106"/>
      <c r="F559" s="154"/>
      <c r="G559" s="109"/>
      <c r="H559" s="110"/>
      <c r="I559" s="111"/>
    </row>
    <row r="560" spans="2:9" ht="12.75" customHeight="1" x14ac:dyDescent="0.2">
      <c r="B560" s="106"/>
      <c r="C560" s="107"/>
      <c r="D560" s="108"/>
      <c r="E560" s="106"/>
      <c r="F560" s="154"/>
      <c r="G560" s="109"/>
      <c r="H560" s="110"/>
      <c r="I560" s="111"/>
    </row>
    <row r="561" spans="2:9" ht="12.75" customHeight="1" x14ac:dyDescent="0.2">
      <c r="B561" s="106"/>
      <c r="C561" s="107"/>
      <c r="D561" s="108"/>
      <c r="E561" s="106"/>
      <c r="F561" s="154"/>
      <c r="G561" s="109"/>
      <c r="H561" s="110"/>
      <c r="I561" s="111"/>
    </row>
    <row r="562" spans="2:9" ht="12.75" customHeight="1" x14ac:dyDescent="0.2">
      <c r="B562" s="106"/>
      <c r="C562" s="107"/>
      <c r="D562" s="108"/>
      <c r="E562" s="106"/>
      <c r="F562" s="154"/>
      <c r="G562" s="109"/>
      <c r="H562" s="110"/>
      <c r="I562" s="111"/>
    </row>
    <row r="563" spans="2:9" ht="12.75" customHeight="1" x14ac:dyDescent="0.2">
      <c r="B563" s="106"/>
      <c r="C563" s="107"/>
      <c r="D563" s="108"/>
      <c r="E563" s="106"/>
      <c r="F563" s="154"/>
      <c r="G563" s="109"/>
      <c r="H563" s="110"/>
      <c r="I563" s="111"/>
    </row>
    <row r="564" spans="2:9" ht="12.75" customHeight="1" x14ac:dyDescent="0.2">
      <c r="B564" s="106"/>
      <c r="C564" s="107"/>
      <c r="D564" s="108"/>
      <c r="E564" s="106"/>
      <c r="F564" s="154"/>
      <c r="G564" s="109"/>
      <c r="H564" s="110"/>
      <c r="I564" s="111"/>
    </row>
    <row r="565" spans="2:9" ht="12.75" customHeight="1" x14ac:dyDescent="0.2">
      <c r="B565" s="106"/>
      <c r="C565" s="107"/>
      <c r="D565" s="108"/>
      <c r="E565" s="106"/>
      <c r="F565" s="154"/>
      <c r="G565" s="109"/>
      <c r="H565" s="110"/>
      <c r="I565" s="111"/>
    </row>
    <row r="566" spans="2:9" ht="12.75" customHeight="1" x14ac:dyDescent="0.2">
      <c r="B566" s="106"/>
      <c r="C566" s="107"/>
      <c r="D566" s="108"/>
      <c r="E566" s="106"/>
      <c r="F566" s="154"/>
      <c r="G566" s="109"/>
      <c r="H566" s="110"/>
      <c r="I566" s="111"/>
    </row>
    <row r="567" spans="2:9" ht="12.75" customHeight="1" x14ac:dyDescent="0.2">
      <c r="B567" s="106"/>
      <c r="C567" s="107"/>
      <c r="D567" s="108"/>
      <c r="E567" s="106"/>
      <c r="F567" s="154"/>
      <c r="G567" s="109"/>
      <c r="H567" s="110"/>
      <c r="I567" s="111"/>
    </row>
    <row r="568" spans="2:9" ht="12.75" customHeight="1" x14ac:dyDescent="0.2">
      <c r="B568" s="106"/>
      <c r="C568" s="107"/>
      <c r="D568" s="108"/>
      <c r="E568" s="106"/>
      <c r="F568" s="154"/>
      <c r="G568" s="109"/>
      <c r="H568" s="110"/>
      <c r="I568" s="111"/>
    </row>
    <row r="569" spans="2:9" ht="12.75" customHeight="1" x14ac:dyDescent="0.2">
      <c r="B569" s="106"/>
      <c r="C569" s="107"/>
      <c r="D569" s="108"/>
      <c r="E569" s="106"/>
      <c r="F569" s="154"/>
      <c r="G569" s="109"/>
      <c r="H569" s="110"/>
      <c r="I569" s="111"/>
    </row>
    <row r="570" spans="2:9" ht="12.75" customHeight="1" x14ac:dyDescent="0.2">
      <c r="B570" s="106"/>
      <c r="C570" s="107"/>
      <c r="D570" s="108"/>
      <c r="E570" s="106"/>
      <c r="F570" s="154"/>
      <c r="G570" s="109"/>
      <c r="H570" s="110"/>
      <c r="I570" s="111"/>
    </row>
    <row r="571" spans="2:9" ht="12.75" customHeight="1" x14ac:dyDescent="0.2">
      <c r="B571" s="106"/>
      <c r="C571" s="107"/>
      <c r="D571" s="108"/>
      <c r="E571" s="106"/>
      <c r="F571" s="154"/>
      <c r="G571" s="109"/>
      <c r="H571" s="110"/>
      <c r="I571" s="111"/>
    </row>
    <row r="572" spans="2:9" ht="12.75" customHeight="1" x14ac:dyDescent="0.2">
      <c r="B572" s="106"/>
      <c r="C572" s="107"/>
      <c r="D572" s="108"/>
      <c r="E572" s="106"/>
      <c r="F572" s="154"/>
      <c r="G572" s="109"/>
      <c r="H572" s="110"/>
      <c r="I572" s="111"/>
    </row>
    <row r="573" spans="2:9" ht="12.75" customHeight="1" x14ac:dyDescent="0.2">
      <c r="B573" s="106"/>
      <c r="C573" s="107"/>
      <c r="D573" s="108"/>
      <c r="E573" s="106"/>
      <c r="F573" s="154"/>
      <c r="G573" s="109"/>
      <c r="H573" s="110"/>
      <c r="I573" s="111"/>
    </row>
    <row r="574" spans="2:9" ht="12.75" customHeight="1" x14ac:dyDescent="0.2">
      <c r="B574" s="106"/>
      <c r="C574" s="107"/>
      <c r="D574" s="108"/>
      <c r="E574" s="106"/>
      <c r="F574" s="154"/>
      <c r="G574" s="109"/>
      <c r="H574" s="110"/>
      <c r="I574" s="111"/>
    </row>
    <row r="575" spans="2:9" ht="12.75" customHeight="1" x14ac:dyDescent="0.2">
      <c r="B575" s="106"/>
      <c r="C575" s="107"/>
      <c r="D575" s="108"/>
      <c r="E575" s="106"/>
      <c r="F575" s="154"/>
      <c r="G575" s="109"/>
      <c r="H575" s="110"/>
      <c r="I575" s="111"/>
    </row>
    <row r="576" spans="2:9" ht="12.75" customHeight="1" x14ac:dyDescent="0.2">
      <c r="B576" s="106"/>
      <c r="C576" s="107"/>
      <c r="D576" s="108"/>
      <c r="E576" s="106"/>
      <c r="F576" s="154"/>
      <c r="G576" s="109"/>
      <c r="H576" s="110"/>
      <c r="I576" s="111"/>
    </row>
    <row r="577" spans="2:9" ht="12.75" customHeight="1" x14ac:dyDescent="0.2">
      <c r="B577" s="106"/>
      <c r="C577" s="107"/>
      <c r="D577" s="108"/>
      <c r="E577" s="106"/>
      <c r="F577" s="154"/>
      <c r="G577" s="109"/>
      <c r="H577" s="110"/>
      <c r="I577" s="111"/>
    </row>
    <row r="578" spans="2:9" ht="12.75" customHeight="1" x14ac:dyDescent="0.2">
      <c r="B578" s="106"/>
      <c r="C578" s="107"/>
      <c r="D578" s="108"/>
      <c r="E578" s="106"/>
      <c r="F578" s="154"/>
      <c r="G578" s="109"/>
      <c r="H578" s="110"/>
      <c r="I578" s="111"/>
    </row>
    <row r="579" spans="2:9" ht="12.75" customHeight="1" x14ac:dyDescent="0.2">
      <c r="B579" s="106"/>
      <c r="C579" s="107"/>
      <c r="D579" s="108"/>
      <c r="E579" s="106"/>
      <c r="F579" s="154"/>
      <c r="G579" s="109"/>
      <c r="H579" s="110"/>
      <c r="I579" s="111"/>
    </row>
    <row r="580" spans="2:9" ht="12.75" customHeight="1" x14ac:dyDescent="0.2">
      <c r="B580" s="106"/>
      <c r="C580" s="107"/>
      <c r="D580" s="108"/>
      <c r="E580" s="106"/>
      <c r="F580" s="154"/>
      <c r="G580" s="109"/>
      <c r="H580" s="110"/>
      <c r="I580" s="111"/>
    </row>
    <row r="581" spans="2:9" ht="12.75" customHeight="1" x14ac:dyDescent="0.2">
      <c r="B581" s="106"/>
      <c r="C581" s="107"/>
      <c r="D581" s="108"/>
      <c r="E581" s="106"/>
      <c r="F581" s="154"/>
      <c r="G581" s="109"/>
      <c r="H581" s="110"/>
      <c r="I581" s="111"/>
    </row>
    <row r="582" spans="2:9" ht="12.75" customHeight="1" x14ac:dyDescent="0.2">
      <c r="B582" s="106"/>
      <c r="C582" s="107"/>
      <c r="D582" s="108"/>
      <c r="E582" s="106"/>
      <c r="F582" s="154"/>
      <c r="G582" s="109"/>
      <c r="H582" s="110"/>
      <c r="I582" s="111"/>
    </row>
    <row r="583" spans="2:9" ht="12.75" customHeight="1" x14ac:dyDescent="0.2">
      <c r="B583" s="106"/>
      <c r="C583" s="107"/>
      <c r="D583" s="108"/>
      <c r="E583" s="106"/>
      <c r="F583" s="154"/>
      <c r="G583" s="109"/>
      <c r="H583" s="110"/>
      <c r="I583" s="111"/>
    </row>
    <row r="584" spans="2:9" ht="12.75" customHeight="1" x14ac:dyDescent="0.2">
      <c r="B584" s="106"/>
      <c r="C584" s="107"/>
      <c r="D584" s="108"/>
      <c r="E584" s="106"/>
      <c r="F584" s="154"/>
      <c r="G584" s="109"/>
      <c r="H584" s="110"/>
      <c r="I584" s="111"/>
    </row>
    <row r="585" spans="2:9" ht="12.75" customHeight="1" x14ac:dyDescent="0.2">
      <c r="B585" s="106"/>
      <c r="C585" s="107"/>
      <c r="D585" s="108"/>
      <c r="E585" s="106"/>
      <c r="F585" s="154"/>
      <c r="G585" s="109"/>
      <c r="H585" s="110"/>
      <c r="I585" s="111"/>
    </row>
    <row r="586" spans="2:9" ht="12.75" customHeight="1" x14ac:dyDescent="0.2">
      <c r="B586" s="106"/>
      <c r="C586" s="107"/>
      <c r="D586" s="108"/>
      <c r="E586" s="106"/>
      <c r="F586" s="154"/>
      <c r="G586" s="109"/>
      <c r="H586" s="110"/>
      <c r="I586" s="111"/>
    </row>
    <row r="587" spans="2:9" ht="12.75" customHeight="1" x14ac:dyDescent="0.2">
      <c r="B587" s="106"/>
      <c r="C587" s="107"/>
      <c r="D587" s="108"/>
      <c r="E587" s="106"/>
      <c r="F587" s="154"/>
      <c r="G587" s="109"/>
      <c r="H587" s="110"/>
      <c r="I587" s="111"/>
    </row>
    <row r="588" spans="2:9" ht="12.75" customHeight="1" x14ac:dyDescent="0.2">
      <c r="B588" s="106"/>
      <c r="C588" s="107"/>
      <c r="D588" s="108"/>
      <c r="E588" s="106"/>
      <c r="F588" s="154"/>
      <c r="G588" s="109"/>
      <c r="H588" s="110"/>
      <c r="I588" s="111"/>
    </row>
    <row r="589" spans="2:9" ht="12.75" customHeight="1" x14ac:dyDescent="0.2">
      <c r="B589" s="106"/>
      <c r="C589" s="107"/>
      <c r="D589" s="108"/>
      <c r="E589" s="106"/>
      <c r="F589" s="154"/>
      <c r="G589" s="109"/>
      <c r="H589" s="110"/>
      <c r="I589" s="111"/>
    </row>
    <row r="590" spans="2:9" ht="12.75" customHeight="1" x14ac:dyDescent="0.2">
      <c r="B590" s="106"/>
      <c r="C590" s="107"/>
      <c r="D590" s="108"/>
      <c r="E590" s="106"/>
      <c r="F590" s="154"/>
      <c r="G590" s="109"/>
      <c r="H590" s="110"/>
      <c r="I590" s="111"/>
    </row>
    <row r="591" spans="2:9" ht="12.75" customHeight="1" x14ac:dyDescent="0.2">
      <c r="B591" s="106"/>
      <c r="C591" s="107"/>
      <c r="D591" s="108"/>
      <c r="E591" s="106"/>
      <c r="F591" s="154"/>
      <c r="G591" s="109"/>
      <c r="H591" s="110"/>
      <c r="I591" s="111"/>
    </row>
    <row r="592" spans="2:9" ht="12.75" customHeight="1" x14ac:dyDescent="0.2">
      <c r="B592" s="106"/>
      <c r="C592" s="107"/>
      <c r="D592" s="108"/>
      <c r="E592" s="106"/>
      <c r="F592" s="154"/>
      <c r="G592" s="109"/>
      <c r="H592" s="110"/>
      <c r="I592" s="111"/>
    </row>
    <row r="593" spans="2:9" ht="12.75" customHeight="1" x14ac:dyDescent="0.2">
      <c r="B593" s="106"/>
      <c r="C593" s="107"/>
      <c r="D593" s="108"/>
      <c r="E593" s="106"/>
      <c r="F593" s="154"/>
      <c r="G593" s="109"/>
      <c r="H593" s="110"/>
      <c r="I593" s="111"/>
    </row>
    <row r="594" spans="2:9" ht="12.75" customHeight="1" x14ac:dyDescent="0.2">
      <c r="B594" s="106"/>
      <c r="C594" s="107"/>
      <c r="D594" s="108"/>
      <c r="E594" s="106"/>
      <c r="F594" s="154"/>
      <c r="G594" s="109"/>
      <c r="H594" s="110"/>
      <c r="I594" s="111"/>
    </row>
    <row r="595" spans="2:9" ht="12.75" customHeight="1" x14ac:dyDescent="0.2">
      <c r="B595" s="106"/>
      <c r="C595" s="107"/>
      <c r="D595" s="108"/>
      <c r="E595" s="106"/>
      <c r="F595" s="154"/>
      <c r="G595" s="109"/>
      <c r="H595" s="110"/>
      <c r="I595" s="111"/>
    </row>
    <row r="596" spans="2:9" ht="12.75" customHeight="1" x14ac:dyDescent="0.2">
      <c r="B596" s="106"/>
      <c r="C596" s="107"/>
      <c r="D596" s="108"/>
      <c r="E596" s="106"/>
      <c r="F596" s="154"/>
      <c r="G596" s="109"/>
      <c r="H596" s="110"/>
      <c r="I596" s="111"/>
    </row>
    <row r="597" spans="2:9" ht="12.75" customHeight="1" x14ac:dyDescent="0.2">
      <c r="B597" s="106"/>
      <c r="C597" s="107"/>
      <c r="D597" s="108"/>
      <c r="E597" s="106"/>
      <c r="F597" s="154"/>
      <c r="G597" s="109"/>
      <c r="H597" s="110"/>
      <c r="I597" s="111"/>
    </row>
    <row r="598" spans="2:9" ht="12.75" customHeight="1" x14ac:dyDescent="0.2">
      <c r="B598" s="106"/>
      <c r="C598" s="107"/>
      <c r="D598" s="108"/>
      <c r="E598" s="106"/>
      <c r="F598" s="154"/>
      <c r="G598" s="109"/>
      <c r="H598" s="110"/>
      <c r="I598" s="111"/>
    </row>
    <row r="599" spans="2:9" ht="12.75" customHeight="1" x14ac:dyDescent="0.2">
      <c r="B599" s="106"/>
      <c r="C599" s="107"/>
      <c r="D599" s="108"/>
      <c r="E599" s="106"/>
      <c r="F599" s="154"/>
      <c r="G599" s="109"/>
      <c r="H599" s="110"/>
      <c r="I599" s="111"/>
    </row>
    <row r="600" spans="2:9" ht="12.75" customHeight="1" x14ac:dyDescent="0.2">
      <c r="B600" s="106"/>
      <c r="C600" s="107"/>
      <c r="D600" s="108"/>
      <c r="E600" s="106"/>
      <c r="F600" s="154"/>
      <c r="G600" s="109"/>
      <c r="H600" s="110"/>
      <c r="I600" s="111"/>
    </row>
    <row r="601" spans="2:9" ht="12.75" customHeight="1" x14ac:dyDescent="0.2">
      <c r="B601" s="106"/>
      <c r="C601" s="107"/>
      <c r="D601" s="108"/>
      <c r="E601" s="106"/>
      <c r="F601" s="154"/>
      <c r="G601" s="109"/>
      <c r="H601" s="110"/>
      <c r="I601" s="111"/>
    </row>
    <row r="602" spans="2:9" ht="12.75" customHeight="1" x14ac:dyDescent="0.2">
      <c r="B602" s="106"/>
      <c r="C602" s="107"/>
      <c r="D602" s="108"/>
      <c r="E602" s="106"/>
      <c r="F602" s="154"/>
      <c r="G602" s="109"/>
      <c r="H602" s="110"/>
      <c r="I602" s="111"/>
    </row>
    <row r="603" spans="2:9" ht="12.75" customHeight="1" x14ac:dyDescent="0.2">
      <c r="B603" s="106"/>
      <c r="C603" s="107"/>
      <c r="D603" s="108"/>
      <c r="E603" s="106"/>
      <c r="F603" s="154"/>
      <c r="G603" s="109"/>
      <c r="H603" s="110"/>
      <c r="I603" s="111"/>
    </row>
    <row r="604" spans="2:9" ht="12.75" customHeight="1" x14ac:dyDescent="0.2">
      <c r="B604" s="106"/>
      <c r="C604" s="107"/>
      <c r="D604" s="108"/>
      <c r="E604" s="106"/>
      <c r="F604" s="154"/>
      <c r="G604" s="109"/>
      <c r="H604" s="110"/>
      <c r="I604" s="111"/>
    </row>
    <row r="605" spans="2:9" ht="12.75" customHeight="1" x14ac:dyDescent="0.2">
      <c r="B605" s="106"/>
      <c r="C605" s="107"/>
      <c r="D605" s="108"/>
      <c r="E605" s="106"/>
      <c r="F605" s="154"/>
      <c r="G605" s="109"/>
      <c r="H605" s="110"/>
      <c r="I605" s="111"/>
    </row>
    <row r="606" spans="2:9" ht="12.75" customHeight="1" x14ac:dyDescent="0.2">
      <c r="B606" s="106"/>
      <c r="C606" s="107"/>
      <c r="D606" s="108"/>
      <c r="E606" s="106"/>
      <c r="F606" s="154"/>
      <c r="G606" s="109"/>
      <c r="H606" s="110"/>
      <c r="I606" s="111"/>
    </row>
    <row r="607" spans="2:9" ht="12.75" customHeight="1" x14ac:dyDescent="0.2">
      <c r="B607" s="106"/>
      <c r="C607" s="107"/>
      <c r="D607" s="108"/>
      <c r="E607" s="106"/>
      <c r="F607" s="154"/>
      <c r="G607" s="109"/>
      <c r="H607" s="110"/>
      <c r="I607" s="111"/>
    </row>
    <row r="608" spans="2:9" ht="12.75" customHeight="1" x14ac:dyDescent="0.2">
      <c r="B608" s="106"/>
      <c r="C608" s="107"/>
      <c r="D608" s="108"/>
      <c r="E608" s="106"/>
      <c r="F608" s="154"/>
      <c r="G608" s="109"/>
      <c r="H608" s="110"/>
      <c r="I608" s="111"/>
    </row>
    <row r="609" spans="2:9" ht="12.75" customHeight="1" x14ac:dyDescent="0.2">
      <c r="B609" s="106"/>
      <c r="C609" s="107"/>
      <c r="D609" s="108"/>
      <c r="E609" s="106"/>
      <c r="F609" s="154"/>
      <c r="G609" s="109"/>
      <c r="H609" s="110"/>
      <c r="I609" s="111"/>
    </row>
    <row r="610" spans="2:9" ht="12.75" customHeight="1" x14ac:dyDescent="0.2">
      <c r="B610" s="106"/>
      <c r="C610" s="107"/>
      <c r="D610" s="108"/>
      <c r="E610" s="106"/>
      <c r="F610" s="154"/>
      <c r="G610" s="109"/>
      <c r="H610" s="110"/>
      <c r="I610" s="111"/>
    </row>
    <row r="611" spans="2:9" ht="12.75" customHeight="1" x14ac:dyDescent="0.2">
      <c r="B611" s="106"/>
      <c r="C611" s="107"/>
      <c r="D611" s="108"/>
      <c r="E611" s="106"/>
      <c r="F611" s="154"/>
      <c r="G611" s="109"/>
      <c r="H611" s="110"/>
      <c r="I611" s="111"/>
    </row>
    <row r="612" spans="2:9" ht="12.75" customHeight="1" x14ac:dyDescent="0.2">
      <c r="B612" s="106"/>
      <c r="C612" s="107"/>
      <c r="D612" s="108"/>
      <c r="E612" s="106"/>
      <c r="F612" s="154"/>
      <c r="G612" s="109"/>
      <c r="H612" s="110"/>
      <c r="I612" s="111"/>
    </row>
    <row r="613" spans="2:9" ht="12.75" customHeight="1" x14ac:dyDescent="0.2">
      <c r="B613" s="106"/>
      <c r="C613" s="107"/>
      <c r="D613" s="108"/>
      <c r="E613" s="106"/>
      <c r="F613" s="154"/>
      <c r="G613" s="109"/>
      <c r="H613" s="110"/>
      <c r="I613" s="111"/>
    </row>
    <row r="614" spans="2:9" ht="12.75" customHeight="1" x14ac:dyDescent="0.2">
      <c r="B614" s="106"/>
      <c r="C614" s="107"/>
      <c r="D614" s="108"/>
      <c r="E614" s="106"/>
      <c r="F614" s="154"/>
      <c r="G614" s="109"/>
      <c r="H614" s="110"/>
      <c r="I614" s="111"/>
    </row>
    <row r="615" spans="2:9" ht="12.75" customHeight="1" x14ac:dyDescent="0.2">
      <c r="B615" s="106"/>
      <c r="C615" s="107"/>
      <c r="D615" s="108"/>
      <c r="E615" s="106"/>
      <c r="F615" s="154"/>
      <c r="G615" s="109"/>
      <c r="H615" s="110"/>
      <c r="I615" s="111"/>
    </row>
    <row r="616" spans="2:9" ht="12.75" customHeight="1" x14ac:dyDescent="0.2">
      <c r="B616" s="106"/>
      <c r="C616" s="107"/>
      <c r="D616" s="108"/>
      <c r="E616" s="106"/>
      <c r="F616" s="154"/>
      <c r="G616" s="109"/>
      <c r="H616" s="110"/>
      <c r="I616" s="111"/>
    </row>
    <row r="617" spans="2:9" ht="12.75" customHeight="1" x14ac:dyDescent="0.2">
      <c r="B617" s="106"/>
      <c r="C617" s="107"/>
      <c r="D617" s="108"/>
      <c r="E617" s="106"/>
      <c r="F617" s="154"/>
      <c r="G617" s="109"/>
      <c r="H617" s="110"/>
      <c r="I617" s="111"/>
    </row>
    <row r="618" spans="2:9" ht="12.75" customHeight="1" x14ac:dyDescent="0.2">
      <c r="B618" s="106"/>
      <c r="C618" s="107"/>
      <c r="D618" s="108"/>
      <c r="E618" s="106"/>
      <c r="F618" s="154"/>
      <c r="G618" s="109"/>
      <c r="H618" s="110"/>
      <c r="I618" s="111"/>
    </row>
    <row r="619" spans="2:9" ht="12.75" customHeight="1" x14ac:dyDescent="0.2">
      <c r="B619" s="106"/>
      <c r="C619" s="107"/>
      <c r="D619" s="108"/>
      <c r="E619" s="106"/>
      <c r="F619" s="154"/>
      <c r="G619" s="109"/>
      <c r="H619" s="110"/>
      <c r="I619" s="111"/>
    </row>
    <row r="620" spans="2:9" ht="12.75" customHeight="1" x14ac:dyDescent="0.2">
      <c r="B620" s="106"/>
      <c r="C620" s="107"/>
      <c r="D620" s="108"/>
      <c r="E620" s="106"/>
      <c r="F620" s="154"/>
      <c r="G620" s="109"/>
      <c r="H620" s="110"/>
      <c r="I620" s="111"/>
    </row>
    <row r="621" spans="2:9" ht="12.75" customHeight="1" x14ac:dyDescent="0.2">
      <c r="B621" s="106"/>
      <c r="C621" s="107"/>
      <c r="D621" s="108"/>
      <c r="E621" s="106"/>
      <c r="F621" s="154"/>
      <c r="G621" s="109"/>
      <c r="H621" s="110"/>
      <c r="I621" s="111"/>
    </row>
    <row r="622" spans="2:9" ht="12.75" customHeight="1" x14ac:dyDescent="0.2">
      <c r="B622" s="106"/>
      <c r="C622" s="107"/>
      <c r="D622" s="108"/>
      <c r="E622" s="106"/>
      <c r="F622" s="154"/>
      <c r="G622" s="109"/>
      <c r="H622" s="110"/>
      <c r="I622" s="111"/>
    </row>
    <row r="623" spans="2:9" ht="12.75" customHeight="1" x14ac:dyDescent="0.2">
      <c r="B623" s="106"/>
      <c r="C623" s="107"/>
      <c r="D623" s="108"/>
      <c r="E623" s="106"/>
      <c r="F623" s="154"/>
      <c r="G623" s="109"/>
      <c r="H623" s="110"/>
      <c r="I623" s="111"/>
    </row>
    <row r="624" spans="2:9" ht="12.75" customHeight="1" x14ac:dyDescent="0.2">
      <c r="B624" s="106"/>
      <c r="C624" s="107"/>
      <c r="D624" s="108"/>
      <c r="E624" s="106"/>
      <c r="F624" s="154"/>
      <c r="G624" s="109"/>
      <c r="H624" s="110"/>
      <c r="I624" s="111"/>
    </row>
    <row r="625" spans="2:9" ht="12.75" customHeight="1" x14ac:dyDescent="0.2">
      <c r="B625" s="106"/>
      <c r="C625" s="107"/>
      <c r="D625" s="108"/>
      <c r="E625" s="106"/>
      <c r="F625" s="154"/>
      <c r="G625" s="109"/>
      <c r="H625" s="110"/>
      <c r="I625" s="111"/>
    </row>
    <row r="626" spans="2:9" ht="12.75" customHeight="1" x14ac:dyDescent="0.2">
      <c r="B626" s="106"/>
      <c r="C626" s="107"/>
      <c r="D626" s="108"/>
      <c r="E626" s="106"/>
      <c r="F626" s="154"/>
      <c r="G626" s="109"/>
      <c r="H626" s="110"/>
      <c r="I626" s="111"/>
    </row>
    <row r="627" spans="2:9" ht="12.75" customHeight="1" x14ac:dyDescent="0.2">
      <c r="B627" s="106"/>
      <c r="C627" s="107"/>
      <c r="D627" s="108"/>
      <c r="E627" s="106"/>
      <c r="F627" s="154"/>
      <c r="G627" s="109"/>
      <c r="H627" s="110"/>
      <c r="I627" s="111"/>
    </row>
    <row r="628" spans="2:9" ht="12.75" customHeight="1" x14ac:dyDescent="0.2">
      <c r="B628" s="106"/>
      <c r="C628" s="107"/>
      <c r="D628" s="108"/>
      <c r="E628" s="106"/>
      <c r="F628" s="154"/>
      <c r="G628" s="109"/>
      <c r="H628" s="110"/>
      <c r="I628" s="111"/>
    </row>
    <row r="629" spans="2:9" ht="12.75" customHeight="1" x14ac:dyDescent="0.2">
      <c r="B629" s="106"/>
      <c r="C629" s="107"/>
      <c r="D629" s="108"/>
      <c r="E629" s="106"/>
      <c r="F629" s="154"/>
      <c r="G629" s="109"/>
      <c r="H629" s="110"/>
      <c r="I629" s="111"/>
    </row>
    <row r="630" spans="2:9" ht="12.75" customHeight="1" x14ac:dyDescent="0.2">
      <c r="B630" s="106"/>
      <c r="C630" s="107"/>
      <c r="D630" s="108"/>
      <c r="E630" s="106"/>
      <c r="F630" s="154"/>
      <c r="G630" s="109"/>
      <c r="H630" s="110"/>
      <c r="I630" s="111"/>
    </row>
    <row r="631" spans="2:9" ht="12.75" customHeight="1" x14ac:dyDescent="0.2">
      <c r="B631" s="106"/>
      <c r="C631" s="107"/>
      <c r="D631" s="108"/>
      <c r="E631" s="106"/>
      <c r="F631" s="154"/>
      <c r="G631" s="109"/>
      <c r="H631" s="110"/>
      <c r="I631" s="111"/>
    </row>
    <row r="632" spans="2:9" ht="12.75" customHeight="1" x14ac:dyDescent="0.2">
      <c r="B632" s="106"/>
      <c r="C632" s="107"/>
      <c r="D632" s="108"/>
      <c r="E632" s="106"/>
      <c r="F632" s="154"/>
      <c r="G632" s="109"/>
      <c r="H632" s="110"/>
      <c r="I632" s="111"/>
    </row>
    <row r="633" spans="2:9" ht="12.75" customHeight="1" x14ac:dyDescent="0.2">
      <c r="B633" s="106"/>
      <c r="C633" s="107"/>
      <c r="D633" s="108"/>
      <c r="E633" s="106"/>
      <c r="F633" s="154"/>
      <c r="G633" s="109"/>
      <c r="H633" s="110"/>
      <c r="I633" s="111"/>
    </row>
    <row r="634" spans="2:9" ht="12.75" customHeight="1" x14ac:dyDescent="0.2">
      <c r="B634" s="106"/>
      <c r="C634" s="107"/>
      <c r="D634" s="108"/>
      <c r="E634" s="106"/>
      <c r="F634" s="154"/>
      <c r="G634" s="109"/>
      <c r="H634" s="110"/>
      <c r="I634" s="111"/>
    </row>
    <row r="635" spans="2:9" ht="12.75" customHeight="1" x14ac:dyDescent="0.2">
      <c r="B635" s="106"/>
      <c r="C635" s="107"/>
      <c r="D635" s="108"/>
      <c r="E635" s="106"/>
      <c r="F635" s="154"/>
      <c r="G635" s="109"/>
      <c r="H635" s="110"/>
      <c r="I635" s="111"/>
    </row>
    <row r="636" spans="2:9" ht="12.75" customHeight="1" x14ac:dyDescent="0.2">
      <c r="B636" s="106"/>
      <c r="C636" s="107"/>
      <c r="D636" s="108"/>
      <c r="E636" s="106"/>
      <c r="F636" s="154"/>
      <c r="G636" s="109"/>
      <c r="H636" s="110"/>
      <c r="I636" s="111"/>
    </row>
    <row r="637" spans="2:9" ht="12.75" customHeight="1" x14ac:dyDescent="0.2">
      <c r="B637" s="106"/>
      <c r="C637" s="107"/>
      <c r="D637" s="108"/>
      <c r="E637" s="106"/>
      <c r="F637" s="154"/>
      <c r="G637" s="109"/>
      <c r="H637" s="110"/>
      <c r="I637" s="111"/>
    </row>
    <row r="638" spans="2:9" ht="12.75" customHeight="1" x14ac:dyDescent="0.2">
      <c r="B638" s="106"/>
      <c r="C638" s="107"/>
      <c r="D638" s="108"/>
      <c r="E638" s="106"/>
      <c r="F638" s="154"/>
      <c r="G638" s="109"/>
      <c r="H638" s="110"/>
      <c r="I638" s="111"/>
    </row>
    <row r="639" spans="2:9" ht="12.75" customHeight="1" x14ac:dyDescent="0.2">
      <c r="B639" s="106"/>
      <c r="C639" s="107"/>
      <c r="D639" s="108"/>
      <c r="E639" s="106"/>
      <c r="F639" s="154"/>
      <c r="G639" s="109"/>
      <c r="H639" s="110"/>
      <c r="I639" s="111"/>
    </row>
    <row r="640" spans="2:9" ht="12.75" customHeight="1" x14ac:dyDescent="0.2">
      <c r="B640" s="106"/>
      <c r="C640" s="107"/>
      <c r="D640" s="108"/>
      <c r="E640" s="106"/>
      <c r="F640" s="154"/>
      <c r="G640" s="109"/>
      <c r="H640" s="110"/>
      <c r="I640" s="111"/>
    </row>
    <row r="641" spans="2:9" ht="12.75" customHeight="1" x14ac:dyDescent="0.2">
      <c r="B641" s="106"/>
      <c r="C641" s="107"/>
      <c r="D641" s="108"/>
      <c r="E641" s="106"/>
      <c r="F641" s="154"/>
      <c r="G641" s="109"/>
      <c r="H641" s="110"/>
      <c r="I641" s="111"/>
    </row>
    <row r="642" spans="2:9" ht="12.75" customHeight="1" x14ac:dyDescent="0.2">
      <c r="B642" s="106"/>
      <c r="C642" s="107"/>
      <c r="D642" s="108"/>
      <c r="E642" s="106"/>
      <c r="F642" s="154"/>
      <c r="G642" s="109"/>
      <c r="H642" s="110"/>
      <c r="I642" s="111"/>
    </row>
    <row r="643" spans="2:9" ht="12.75" customHeight="1" x14ac:dyDescent="0.2">
      <c r="B643" s="106"/>
      <c r="C643" s="107"/>
      <c r="D643" s="108"/>
      <c r="E643" s="106"/>
      <c r="F643" s="154"/>
      <c r="G643" s="109"/>
      <c r="H643" s="110"/>
      <c r="I643" s="111"/>
    </row>
    <row r="644" spans="2:9" ht="12.75" customHeight="1" x14ac:dyDescent="0.2">
      <c r="B644" s="106"/>
      <c r="C644" s="107"/>
      <c r="D644" s="108"/>
      <c r="E644" s="106"/>
      <c r="F644" s="154"/>
      <c r="G644" s="109"/>
      <c r="H644" s="110"/>
      <c r="I644" s="111"/>
    </row>
    <row r="645" spans="2:9" ht="12.75" customHeight="1" x14ac:dyDescent="0.2">
      <c r="B645" s="106"/>
      <c r="C645" s="107"/>
      <c r="D645" s="108"/>
      <c r="E645" s="106"/>
      <c r="F645" s="154"/>
      <c r="G645" s="109"/>
      <c r="H645" s="110"/>
      <c r="I645" s="111"/>
    </row>
    <row r="646" spans="2:9" ht="12.75" customHeight="1" x14ac:dyDescent="0.2">
      <c r="B646" s="106"/>
      <c r="C646" s="107"/>
      <c r="D646" s="108"/>
      <c r="E646" s="106"/>
      <c r="F646" s="154"/>
      <c r="G646" s="109"/>
      <c r="H646" s="110"/>
      <c r="I646" s="111"/>
    </row>
    <row r="647" spans="2:9" ht="12.75" customHeight="1" x14ac:dyDescent="0.2">
      <c r="B647" s="106"/>
      <c r="C647" s="107"/>
      <c r="D647" s="108"/>
      <c r="E647" s="106"/>
      <c r="F647" s="154"/>
      <c r="G647" s="109"/>
      <c r="H647" s="110"/>
      <c r="I647" s="111"/>
    </row>
    <row r="648" spans="2:9" ht="12.75" customHeight="1" x14ac:dyDescent="0.2">
      <c r="B648" s="106"/>
      <c r="C648" s="107"/>
      <c r="D648" s="108"/>
      <c r="E648" s="106"/>
      <c r="F648" s="154"/>
      <c r="G648" s="109"/>
      <c r="H648" s="110"/>
      <c r="I648" s="111"/>
    </row>
    <row r="649" spans="2:9" ht="12.75" customHeight="1" x14ac:dyDescent="0.2">
      <c r="B649" s="106"/>
      <c r="C649" s="107"/>
      <c r="D649" s="108"/>
      <c r="E649" s="106"/>
      <c r="F649" s="154"/>
      <c r="G649" s="109"/>
      <c r="H649" s="110"/>
      <c r="I649" s="111"/>
    </row>
    <row r="650" spans="2:9" ht="12.75" customHeight="1" x14ac:dyDescent="0.2">
      <c r="B650" s="106"/>
      <c r="C650" s="107"/>
      <c r="D650" s="108"/>
      <c r="E650" s="106"/>
      <c r="F650" s="154"/>
      <c r="G650" s="109"/>
      <c r="H650" s="110"/>
      <c r="I650" s="111"/>
    </row>
    <row r="651" spans="2:9" ht="12.75" customHeight="1" x14ac:dyDescent="0.2">
      <c r="B651" s="106"/>
      <c r="C651" s="107"/>
      <c r="D651" s="108"/>
      <c r="E651" s="106"/>
      <c r="F651" s="154"/>
      <c r="G651" s="109"/>
      <c r="H651" s="110"/>
      <c r="I651" s="111"/>
    </row>
    <row r="652" spans="2:9" ht="12.75" customHeight="1" x14ac:dyDescent="0.2">
      <c r="B652" s="106"/>
      <c r="C652" s="107"/>
      <c r="D652" s="108"/>
      <c r="E652" s="106"/>
      <c r="F652" s="154"/>
      <c r="G652" s="109"/>
      <c r="H652" s="110"/>
      <c r="I652" s="111"/>
    </row>
    <row r="653" spans="2:9" ht="12.75" customHeight="1" x14ac:dyDescent="0.2">
      <c r="B653" s="106"/>
      <c r="C653" s="107"/>
      <c r="D653" s="108"/>
      <c r="E653" s="106"/>
      <c r="F653" s="154"/>
      <c r="G653" s="109"/>
      <c r="H653" s="110"/>
      <c r="I653" s="111"/>
    </row>
    <row r="654" spans="2:9" ht="12.75" customHeight="1" x14ac:dyDescent="0.2">
      <c r="B654" s="106"/>
      <c r="C654" s="107"/>
      <c r="D654" s="108"/>
      <c r="E654" s="106"/>
      <c r="F654" s="154"/>
      <c r="G654" s="109"/>
      <c r="H654" s="110"/>
      <c r="I654" s="111"/>
    </row>
    <row r="655" spans="2:9" ht="12.75" customHeight="1" x14ac:dyDescent="0.2">
      <c r="B655" s="106"/>
      <c r="C655" s="107"/>
      <c r="D655" s="108"/>
      <c r="E655" s="106"/>
      <c r="F655" s="154"/>
      <c r="G655" s="109"/>
      <c r="H655" s="110"/>
      <c r="I655" s="111"/>
    </row>
    <row r="656" spans="2:9" ht="12.75" customHeight="1" x14ac:dyDescent="0.2">
      <c r="B656" s="106"/>
      <c r="C656" s="107"/>
      <c r="D656" s="108"/>
      <c r="E656" s="106"/>
      <c r="F656" s="154"/>
      <c r="G656" s="109"/>
      <c r="H656" s="110"/>
      <c r="I656" s="111"/>
    </row>
    <row r="657" spans="2:9" ht="12.75" customHeight="1" x14ac:dyDescent="0.2">
      <c r="B657" s="106"/>
      <c r="C657" s="107"/>
      <c r="D657" s="108"/>
      <c r="E657" s="106"/>
      <c r="F657" s="154"/>
      <c r="G657" s="109"/>
      <c r="H657" s="110"/>
      <c r="I657" s="111"/>
    </row>
    <row r="658" spans="2:9" ht="12.75" customHeight="1" x14ac:dyDescent="0.2">
      <c r="B658" s="106"/>
      <c r="C658" s="107"/>
      <c r="D658" s="108"/>
      <c r="E658" s="106"/>
      <c r="F658" s="154"/>
      <c r="G658" s="109"/>
      <c r="H658" s="110"/>
      <c r="I658" s="111"/>
    </row>
    <row r="659" spans="2:9" ht="12.75" customHeight="1" x14ac:dyDescent="0.2">
      <c r="B659" s="106"/>
      <c r="C659" s="107"/>
      <c r="D659" s="108"/>
      <c r="E659" s="106"/>
      <c r="F659" s="154"/>
      <c r="G659" s="109"/>
      <c r="H659" s="110"/>
      <c r="I659" s="111"/>
    </row>
    <row r="660" spans="2:9" ht="12.75" customHeight="1" x14ac:dyDescent="0.2">
      <c r="B660" s="106"/>
      <c r="C660" s="107"/>
      <c r="D660" s="108"/>
      <c r="E660" s="106"/>
      <c r="F660" s="154"/>
      <c r="G660" s="109"/>
      <c r="H660" s="110"/>
      <c r="I660" s="111"/>
    </row>
    <row r="661" spans="2:9" ht="12.75" customHeight="1" x14ac:dyDescent="0.2">
      <c r="B661" s="106"/>
      <c r="C661" s="107"/>
      <c r="D661" s="108"/>
      <c r="E661" s="106"/>
      <c r="F661" s="154"/>
      <c r="G661" s="109"/>
      <c r="H661" s="110"/>
      <c r="I661" s="111"/>
    </row>
    <row r="662" spans="2:9" ht="12.75" customHeight="1" x14ac:dyDescent="0.2">
      <c r="B662" s="106"/>
      <c r="C662" s="107"/>
      <c r="D662" s="108"/>
      <c r="E662" s="106"/>
      <c r="F662" s="154"/>
      <c r="G662" s="109"/>
      <c r="H662" s="110"/>
      <c r="I662" s="111"/>
    </row>
    <row r="663" spans="2:9" ht="12.75" customHeight="1" x14ac:dyDescent="0.2">
      <c r="B663" s="106"/>
      <c r="C663" s="107"/>
      <c r="D663" s="108"/>
      <c r="E663" s="106"/>
      <c r="F663" s="154"/>
      <c r="G663" s="109"/>
      <c r="H663" s="110"/>
      <c r="I663" s="111"/>
    </row>
    <row r="664" spans="2:9" ht="12.75" customHeight="1" x14ac:dyDescent="0.2">
      <c r="B664" s="106"/>
      <c r="C664" s="107"/>
      <c r="D664" s="108"/>
      <c r="E664" s="106"/>
      <c r="F664" s="154"/>
      <c r="G664" s="109"/>
      <c r="H664" s="110"/>
      <c r="I664" s="111"/>
    </row>
    <row r="665" spans="2:9" ht="12.75" customHeight="1" x14ac:dyDescent="0.2">
      <c r="B665" s="106"/>
      <c r="C665" s="107"/>
      <c r="D665" s="108"/>
      <c r="E665" s="106"/>
      <c r="F665" s="154"/>
      <c r="G665" s="109"/>
      <c r="H665" s="110"/>
      <c r="I665" s="111"/>
    </row>
    <row r="666" spans="2:9" ht="12.75" customHeight="1" x14ac:dyDescent="0.2">
      <c r="B666" s="106"/>
      <c r="C666" s="107"/>
      <c r="D666" s="108"/>
      <c r="E666" s="106"/>
      <c r="F666" s="154"/>
      <c r="G666" s="109"/>
      <c r="H666" s="110"/>
      <c r="I666" s="111"/>
    </row>
    <row r="667" spans="2:9" ht="15.75" customHeight="1" x14ac:dyDescent="0.2">
      <c r="B667" s="106"/>
      <c r="C667" s="107"/>
      <c r="D667" s="108"/>
      <c r="E667" s="106"/>
      <c r="F667" s="154"/>
      <c r="G667" s="109"/>
      <c r="H667" s="110"/>
      <c r="I667" s="111"/>
    </row>
    <row r="668" spans="2:9" ht="15.75" customHeight="1" x14ac:dyDescent="0.2">
      <c r="B668" s="106"/>
      <c r="C668" s="107"/>
      <c r="D668" s="108"/>
      <c r="E668" s="106"/>
      <c r="F668" s="154"/>
      <c r="G668" s="109"/>
      <c r="H668" s="110"/>
      <c r="I668" s="111"/>
    </row>
    <row r="669" spans="2:9" ht="15.75" customHeight="1" x14ac:dyDescent="0.2">
      <c r="B669" s="112"/>
      <c r="C669" s="112"/>
      <c r="D669" s="113"/>
      <c r="E669" s="112"/>
      <c r="F669" s="115"/>
      <c r="G669" s="114"/>
      <c r="H669" s="115"/>
      <c r="I669" s="115"/>
    </row>
    <row r="670" spans="2:9" ht="15.75" customHeight="1" x14ac:dyDescent="0.2">
      <c r="B670" s="112"/>
      <c r="C670" s="112"/>
      <c r="D670" s="113"/>
      <c r="E670" s="112"/>
      <c r="F670" s="115"/>
      <c r="G670" s="114"/>
      <c r="H670" s="115"/>
      <c r="I670" s="115"/>
    </row>
    <row r="671" spans="2:9" ht="15.75" customHeight="1" x14ac:dyDescent="0.2">
      <c r="B671" s="112"/>
      <c r="C671" s="112"/>
      <c r="D671" s="113"/>
      <c r="E671" s="112"/>
      <c r="F671" s="115"/>
      <c r="G671" s="114"/>
      <c r="H671" s="115"/>
      <c r="I671" s="115"/>
    </row>
    <row r="672" spans="2:9" ht="15.75" customHeight="1" x14ac:dyDescent="0.2">
      <c r="B672" s="112"/>
      <c r="C672" s="112"/>
      <c r="D672" s="113"/>
      <c r="E672" s="112"/>
      <c r="F672" s="115"/>
      <c r="G672" s="114"/>
      <c r="H672" s="115"/>
      <c r="I672" s="115"/>
    </row>
    <row r="673" spans="2:9" ht="15.75" customHeight="1" x14ac:dyDescent="0.2">
      <c r="B673" s="112"/>
      <c r="C673" s="112"/>
      <c r="D673" s="113"/>
      <c r="E673" s="112"/>
      <c r="F673" s="115"/>
      <c r="G673" s="114"/>
      <c r="H673" s="115"/>
      <c r="I673" s="115"/>
    </row>
    <row r="674" spans="2:9" ht="15.75" customHeight="1" x14ac:dyDescent="0.2">
      <c r="B674" s="112"/>
      <c r="C674" s="112"/>
      <c r="D674" s="113"/>
      <c r="E674" s="112"/>
      <c r="F674" s="115"/>
      <c r="G674" s="114"/>
      <c r="H674" s="115"/>
      <c r="I674" s="115"/>
    </row>
    <row r="675" spans="2:9" ht="15.75" customHeight="1" x14ac:dyDescent="0.2">
      <c r="B675" s="112"/>
      <c r="C675" s="112"/>
      <c r="D675" s="113"/>
      <c r="E675" s="112"/>
      <c r="F675" s="115"/>
      <c r="G675" s="114"/>
      <c r="H675" s="115"/>
      <c r="I675" s="115"/>
    </row>
    <row r="676" spans="2:9" ht="15.75" customHeight="1" x14ac:dyDescent="0.2">
      <c r="B676" s="112"/>
      <c r="C676" s="112"/>
      <c r="D676" s="113"/>
      <c r="E676" s="112"/>
      <c r="F676" s="115"/>
      <c r="G676" s="114"/>
      <c r="H676" s="115"/>
      <c r="I676" s="115"/>
    </row>
    <row r="677" spans="2:9" ht="15.75" customHeight="1" x14ac:dyDescent="0.2">
      <c r="B677" s="112"/>
      <c r="C677" s="112"/>
      <c r="D677" s="113"/>
      <c r="E677" s="112"/>
      <c r="F677" s="115"/>
      <c r="G677" s="114"/>
      <c r="H677" s="115"/>
      <c r="I677" s="115"/>
    </row>
    <row r="678" spans="2:9" ht="15.75" customHeight="1" x14ac:dyDescent="0.2">
      <c r="B678" s="112"/>
      <c r="C678" s="112"/>
      <c r="D678" s="113"/>
      <c r="E678" s="112"/>
      <c r="F678" s="115"/>
      <c r="G678" s="114"/>
      <c r="H678" s="115"/>
      <c r="I678" s="115"/>
    </row>
    <row r="679" spans="2:9" ht="15.75" customHeight="1" x14ac:dyDescent="0.2">
      <c r="B679" s="112"/>
      <c r="C679" s="112"/>
      <c r="D679" s="113"/>
      <c r="E679" s="112"/>
      <c r="F679" s="115"/>
      <c r="G679" s="114"/>
      <c r="H679" s="115"/>
      <c r="I679" s="115"/>
    </row>
    <row r="680" spans="2:9" ht="15.75" customHeight="1" x14ac:dyDescent="0.2">
      <c r="B680" s="112"/>
      <c r="C680" s="112"/>
      <c r="D680" s="113"/>
      <c r="E680" s="112"/>
      <c r="F680" s="115"/>
      <c r="G680" s="114"/>
      <c r="H680" s="115"/>
      <c r="I680" s="115"/>
    </row>
    <row r="681" spans="2:9" ht="15.75" customHeight="1" x14ac:dyDescent="0.2">
      <c r="B681" s="112"/>
      <c r="C681" s="112"/>
      <c r="D681" s="113"/>
      <c r="E681" s="112"/>
      <c r="F681" s="115"/>
      <c r="G681" s="114"/>
      <c r="H681" s="115"/>
      <c r="I681" s="115"/>
    </row>
    <row r="682" spans="2:9" ht="15.75" customHeight="1" x14ac:dyDescent="0.2">
      <c r="B682" s="112"/>
      <c r="C682" s="112"/>
      <c r="D682" s="113"/>
      <c r="E682" s="112"/>
      <c r="F682" s="115"/>
      <c r="G682" s="114"/>
      <c r="H682" s="115"/>
      <c r="I682" s="115"/>
    </row>
    <row r="683" spans="2:9" ht="15.75" customHeight="1" x14ac:dyDescent="0.2">
      <c r="B683" s="112"/>
      <c r="C683" s="112"/>
      <c r="D683" s="113"/>
      <c r="E683" s="112"/>
      <c r="F683" s="115"/>
      <c r="G683" s="114"/>
      <c r="H683" s="115"/>
      <c r="I683" s="115"/>
    </row>
    <row r="684" spans="2:9" ht="15.75" customHeight="1" x14ac:dyDescent="0.2">
      <c r="B684" s="112"/>
      <c r="C684" s="112"/>
      <c r="D684" s="113"/>
      <c r="E684" s="112"/>
      <c r="F684" s="115"/>
      <c r="G684" s="114"/>
      <c r="H684" s="115"/>
      <c r="I684" s="115"/>
    </row>
    <row r="685" spans="2:9" ht="15.75" customHeight="1" x14ac:dyDescent="0.2">
      <c r="B685" s="112"/>
      <c r="C685" s="112"/>
      <c r="D685" s="113"/>
      <c r="E685" s="112"/>
      <c r="F685" s="115"/>
      <c r="G685" s="114"/>
      <c r="H685" s="115"/>
      <c r="I685" s="115"/>
    </row>
    <row r="686" spans="2:9" ht="15.75" customHeight="1" x14ac:dyDescent="0.2">
      <c r="B686" s="112"/>
      <c r="C686" s="112"/>
      <c r="D686" s="113"/>
      <c r="E686" s="112"/>
      <c r="F686" s="115"/>
      <c r="G686" s="114"/>
      <c r="H686" s="115"/>
      <c r="I686" s="115"/>
    </row>
    <row r="687" spans="2:9" ht="15.75" customHeight="1" x14ac:dyDescent="0.2">
      <c r="B687" s="112"/>
      <c r="C687" s="112"/>
      <c r="D687" s="113"/>
      <c r="E687" s="112"/>
      <c r="F687" s="115"/>
      <c r="G687" s="114"/>
      <c r="H687" s="115"/>
      <c r="I687" s="115"/>
    </row>
    <row r="688" spans="2:9" ht="15.75" customHeight="1" x14ac:dyDescent="0.2">
      <c r="B688" s="112"/>
      <c r="C688" s="112"/>
      <c r="D688" s="113"/>
      <c r="E688" s="112"/>
      <c r="F688" s="115"/>
      <c r="G688" s="114"/>
      <c r="H688" s="115"/>
      <c r="I688" s="115"/>
    </row>
    <row r="689" spans="2:9" ht="15.75" customHeight="1" x14ac:dyDescent="0.2">
      <c r="B689" s="112"/>
      <c r="C689" s="112"/>
      <c r="D689" s="113"/>
      <c r="E689" s="112"/>
      <c r="F689" s="115"/>
      <c r="G689" s="114"/>
      <c r="H689" s="115"/>
      <c r="I689" s="115"/>
    </row>
    <row r="690" spans="2:9" ht="15.75" customHeight="1" x14ac:dyDescent="0.2">
      <c r="B690" s="112"/>
      <c r="C690" s="112"/>
      <c r="D690" s="113"/>
      <c r="E690" s="112"/>
      <c r="F690" s="115"/>
      <c r="G690" s="114"/>
      <c r="H690" s="115"/>
      <c r="I690" s="115"/>
    </row>
    <row r="691" spans="2:9" ht="15.75" customHeight="1" x14ac:dyDescent="0.2">
      <c r="B691" s="112"/>
      <c r="C691" s="112"/>
      <c r="D691" s="113"/>
      <c r="E691" s="112"/>
      <c r="F691" s="115"/>
      <c r="G691" s="114"/>
      <c r="H691" s="115"/>
      <c r="I691" s="115"/>
    </row>
    <row r="692" spans="2:9" ht="15.75" customHeight="1" x14ac:dyDescent="0.2">
      <c r="B692" s="112"/>
      <c r="C692" s="112"/>
      <c r="D692" s="113"/>
      <c r="E692" s="112"/>
      <c r="F692" s="115"/>
      <c r="G692" s="114"/>
      <c r="H692" s="115"/>
      <c r="I692" s="115"/>
    </row>
    <row r="693" spans="2:9" ht="15.75" customHeight="1" x14ac:dyDescent="0.2">
      <c r="B693" s="112"/>
      <c r="C693" s="112"/>
      <c r="D693" s="113"/>
      <c r="E693" s="112"/>
      <c r="F693" s="115"/>
      <c r="G693" s="114"/>
      <c r="H693" s="115"/>
      <c r="I693" s="115"/>
    </row>
    <row r="694" spans="2:9" ht="15.75" customHeight="1" x14ac:dyDescent="0.2">
      <c r="B694" s="112"/>
      <c r="C694" s="112"/>
      <c r="D694" s="113"/>
      <c r="E694" s="112"/>
      <c r="F694" s="115"/>
      <c r="G694" s="114"/>
      <c r="H694" s="115"/>
      <c r="I694" s="115"/>
    </row>
    <row r="695" spans="2:9" ht="15.75" customHeight="1" x14ac:dyDescent="0.2">
      <c r="B695" s="112"/>
      <c r="C695" s="112"/>
      <c r="D695" s="113"/>
      <c r="E695" s="112"/>
      <c r="F695" s="115"/>
      <c r="G695" s="114"/>
      <c r="H695" s="115"/>
      <c r="I695" s="115"/>
    </row>
    <row r="696" spans="2:9" ht="15.75" customHeight="1" x14ac:dyDescent="0.2">
      <c r="B696" s="112"/>
      <c r="C696" s="112"/>
      <c r="D696" s="113"/>
      <c r="E696" s="112"/>
      <c r="F696" s="115"/>
      <c r="G696" s="114"/>
      <c r="H696" s="115"/>
      <c r="I696" s="115"/>
    </row>
    <row r="697" spans="2:9" ht="15.75" customHeight="1" x14ac:dyDescent="0.2">
      <c r="B697" s="112"/>
      <c r="C697" s="112"/>
      <c r="D697" s="113"/>
      <c r="E697" s="112"/>
      <c r="F697" s="115"/>
      <c r="G697" s="114"/>
      <c r="H697" s="115"/>
      <c r="I697" s="115"/>
    </row>
    <row r="698" spans="2:9" ht="15.75" customHeight="1" x14ac:dyDescent="0.2">
      <c r="B698" s="112"/>
      <c r="C698" s="112"/>
      <c r="D698" s="113"/>
      <c r="E698" s="112"/>
      <c r="F698" s="115"/>
      <c r="G698" s="114"/>
      <c r="H698" s="115"/>
      <c r="I698" s="115"/>
    </row>
    <row r="699" spans="2:9" ht="15.75" customHeight="1" x14ac:dyDescent="0.2">
      <c r="B699" s="112"/>
      <c r="C699" s="112"/>
      <c r="D699" s="113"/>
      <c r="E699" s="112"/>
      <c r="F699" s="115"/>
      <c r="G699" s="114"/>
      <c r="H699" s="115"/>
      <c r="I699" s="115"/>
    </row>
    <row r="700" spans="2:9" ht="15.75" customHeight="1" x14ac:dyDescent="0.2">
      <c r="B700" s="112"/>
      <c r="C700" s="112"/>
      <c r="D700" s="113"/>
      <c r="E700" s="112"/>
      <c r="F700" s="115"/>
      <c r="G700" s="114"/>
      <c r="H700" s="115"/>
      <c r="I700" s="115"/>
    </row>
    <row r="701" spans="2:9" ht="15.75" customHeight="1" x14ac:dyDescent="0.2">
      <c r="B701" s="112"/>
      <c r="C701" s="112"/>
      <c r="D701" s="113"/>
      <c r="E701" s="112"/>
      <c r="F701" s="115"/>
      <c r="G701" s="114"/>
      <c r="H701" s="115"/>
      <c r="I701" s="115"/>
    </row>
    <row r="702" spans="2:9" ht="15.75" customHeight="1" x14ac:dyDescent="0.2">
      <c r="B702" s="112"/>
      <c r="C702" s="112"/>
      <c r="D702" s="113"/>
      <c r="E702" s="112"/>
      <c r="F702" s="115"/>
      <c r="G702" s="114"/>
      <c r="H702" s="115"/>
      <c r="I702" s="115"/>
    </row>
    <row r="703" spans="2:9" ht="15.75" customHeight="1" x14ac:dyDescent="0.2">
      <c r="B703" s="112"/>
      <c r="C703" s="112"/>
      <c r="D703" s="113"/>
      <c r="E703" s="112"/>
      <c r="F703" s="115"/>
      <c r="G703" s="114"/>
      <c r="H703" s="115"/>
      <c r="I703" s="115"/>
    </row>
    <row r="704" spans="2:9" ht="15.75" customHeight="1" x14ac:dyDescent="0.2">
      <c r="B704" s="112"/>
      <c r="C704" s="112"/>
      <c r="D704" s="113"/>
      <c r="E704" s="112"/>
      <c r="F704" s="115"/>
      <c r="G704" s="114"/>
      <c r="H704" s="115"/>
      <c r="I704" s="115"/>
    </row>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sheetData>
  <autoFilter ref="B2:I2" xr:uid="{00000000-0009-0000-0000-000001000000}"/>
  <mergeCells count="12">
    <mergeCell ref="B1:I1"/>
    <mergeCell ref="B500:H500"/>
    <mergeCell ref="B502:I510"/>
    <mergeCell ref="B149:H149"/>
    <mergeCell ref="B6:H6"/>
    <mergeCell ref="B13:H13"/>
    <mergeCell ref="B88:H88"/>
    <mergeCell ref="B234:H234"/>
    <mergeCell ref="B272:H272"/>
    <mergeCell ref="B329:H329"/>
    <mergeCell ref="B403:H403"/>
    <mergeCell ref="B499:H499"/>
  </mergeCells>
  <pageMargins left="0.7" right="0.7" top="0.75" bottom="0.75" header="0.3" footer="0.3"/>
  <pageSetup orientation="portrait" verticalDpi="0" r:id="rId1"/>
  <ignoredErrors>
    <ignoredError sqref="I40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Robocrea Copérnico</dc:creator>
  <cp:lastModifiedBy>Fabiola Lopez Gudiño</cp:lastModifiedBy>
  <dcterms:created xsi:type="dcterms:W3CDTF">2020-06-23T04:02:04Z</dcterms:created>
  <dcterms:modified xsi:type="dcterms:W3CDTF">2023-11-01T16:40:19Z</dcterms:modified>
</cp:coreProperties>
</file>