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65" windowWidth="25440" windowHeight="11700" activeTab="1"/>
  </bookViews>
  <sheets>
    <sheet name="Recuperado_Hoja1" sheetId="1" r:id="rId1"/>
    <sheet name="Hoja1" sheetId="2" r:id="rId2"/>
  </sheets>
  <definedNames>
    <definedName name="_xlnm.Print_Area" localSheetId="0">Recuperado_Hoja1!$A$1:$G$48</definedName>
  </definedNames>
  <calcPr calcId="144525"/>
</workbook>
</file>

<file path=xl/calcChain.xml><?xml version="1.0" encoding="utf-8"?>
<calcChain xmlns="http://schemas.openxmlformats.org/spreadsheetml/2006/main">
  <c r="I23" i="2" l="1"/>
  <c r="I22" i="2"/>
  <c r="I17" i="2"/>
  <c r="I18" i="2"/>
  <c r="I19" i="2"/>
  <c r="I20" i="2"/>
  <c r="I14" i="2"/>
  <c r="I15" i="2"/>
  <c r="I16" i="2"/>
  <c r="I13" i="2"/>
  <c r="E33" i="2" l="1"/>
  <c r="F33" i="2"/>
  <c r="G33" i="2"/>
  <c r="H33" i="2"/>
  <c r="I33" i="2"/>
  <c r="D33" i="2"/>
  <c r="E28" i="2"/>
  <c r="F28" i="2"/>
  <c r="G28" i="2"/>
  <c r="H28" i="2"/>
  <c r="I28" i="2"/>
  <c r="D28" i="2"/>
  <c r="E25" i="2"/>
  <c r="F25" i="2"/>
  <c r="G25" i="2"/>
  <c r="H25" i="2"/>
  <c r="I25" i="2"/>
  <c r="D25" i="2"/>
  <c r="E21" i="2"/>
  <c r="F21" i="2"/>
  <c r="G21" i="2"/>
  <c r="H21" i="2"/>
  <c r="I21" i="2"/>
  <c r="D21" i="2"/>
  <c r="E9" i="2"/>
  <c r="F9" i="2"/>
  <c r="G9" i="2"/>
  <c r="H9" i="2"/>
  <c r="I9" i="2"/>
  <c r="D9" i="2"/>
  <c r="E12" i="2"/>
  <c r="E8" i="2" s="1"/>
  <c r="E39" i="2" s="1"/>
  <c r="F12" i="2"/>
  <c r="G12" i="2"/>
  <c r="G8" i="2" s="1"/>
  <c r="G39" i="2" s="1"/>
  <c r="H12" i="2"/>
  <c r="H8" i="2" s="1"/>
  <c r="H39" i="2" s="1"/>
  <c r="I12" i="2"/>
  <c r="D12" i="2"/>
  <c r="D8" i="2" s="1"/>
  <c r="D39" i="2" s="1"/>
  <c r="I8" i="2" l="1"/>
  <c r="I39" i="2" s="1"/>
  <c r="F8" i="2"/>
  <c r="F39" i="2" s="1"/>
  <c r="C32" i="1"/>
  <c r="D32" i="1"/>
  <c r="E32" i="1"/>
  <c r="F32" i="1"/>
  <c r="B32" i="1"/>
  <c r="C27" i="1"/>
  <c r="D27" i="1"/>
  <c r="E27" i="1"/>
  <c r="F27" i="1"/>
  <c r="B27" i="1"/>
  <c r="C24" i="1"/>
  <c r="D24" i="1"/>
  <c r="E24" i="1"/>
  <c r="F24" i="1"/>
  <c r="B24" i="1"/>
  <c r="C20" i="1"/>
  <c r="D20" i="1"/>
  <c r="E20" i="1"/>
  <c r="F20" i="1"/>
  <c r="B20" i="1"/>
  <c r="C11" i="1"/>
  <c r="D11" i="1"/>
  <c r="E11" i="1"/>
  <c r="F11" i="1"/>
  <c r="B11" i="1"/>
  <c r="C8" i="1"/>
  <c r="D8" i="1"/>
  <c r="E8" i="1"/>
  <c r="F8" i="1"/>
  <c r="B8" i="1"/>
  <c r="B37" i="1" l="1"/>
  <c r="F37" i="1"/>
  <c r="E37" i="1"/>
  <c r="D37" i="1"/>
  <c r="C37" i="1"/>
  <c r="G10" i="1"/>
  <c r="G12" i="1"/>
  <c r="G13" i="1"/>
  <c r="G14" i="1"/>
  <c r="G15" i="1"/>
  <c r="G16" i="1"/>
  <c r="G17" i="1"/>
  <c r="G18" i="1"/>
  <c r="G19" i="1"/>
  <c r="G21" i="1"/>
  <c r="G22" i="1"/>
  <c r="G23" i="1"/>
  <c r="G25" i="1"/>
  <c r="G26" i="1"/>
  <c r="G28" i="1"/>
  <c r="G29" i="1"/>
  <c r="G30" i="1"/>
  <c r="G31" i="1"/>
  <c r="G33" i="1"/>
  <c r="G34" i="1"/>
  <c r="G35" i="1"/>
  <c r="G36" i="1"/>
  <c r="G9" i="1"/>
  <c r="G24" i="1" l="1"/>
  <c r="G32" i="1"/>
  <c r="G27" i="1"/>
  <c r="G20" i="1"/>
  <c r="G11" i="1"/>
  <c r="G8" i="1"/>
  <c r="G37" i="1" l="1"/>
</calcChain>
</file>

<file path=xl/sharedStrings.xml><?xml version="1.0" encoding="utf-8"?>
<sst xmlns="http://schemas.openxmlformats.org/spreadsheetml/2006/main" count="94" uniqueCount="83">
  <si>
    <t>MUNICIPIO DE GUADALAJARA</t>
  </si>
  <si>
    <t>Presupuesto de Egresos 2023</t>
  </si>
  <si>
    <t>Clasificación Programatica</t>
  </si>
  <si>
    <t>Concepto</t>
  </si>
  <si>
    <t>Bajo protesta de decir verdad declaramos que los Estados Financieros y sus notas, son razonablemente correctos y son responsabilidad del emisor.</t>
  </si>
  <si>
    <t>________________________________________</t>
  </si>
  <si>
    <t>Del 01 de enero al 31 de Marzo  de 2025</t>
  </si>
  <si>
    <t>L .C. Irlanda Loerythe Baumbach Valencia</t>
  </si>
  <si>
    <t>Tesorera Municipal</t>
  </si>
  <si>
    <t>Total del Egreso</t>
  </si>
  <si>
    <t xml:space="preserve">Egreso </t>
  </si>
  <si>
    <t>(Cifras en Pesos)</t>
  </si>
  <si>
    <t xml:space="preserve">Sujetos a Reglas de Operación </t>
  </si>
  <si>
    <t xml:space="preserve">Otros Subsidios </t>
  </si>
  <si>
    <t xml:space="preserve">Prestación de Servicios Públicos </t>
  </si>
  <si>
    <t xml:space="preserve">Provisión de Bienes Públicos  </t>
  </si>
  <si>
    <t xml:space="preserve">Planeación, seguimiento y evaluación de políticas públicas </t>
  </si>
  <si>
    <t xml:space="preserve">Promoción y fomento  </t>
  </si>
  <si>
    <t>Programas</t>
  </si>
  <si>
    <t>Desempeño de las funciones</t>
  </si>
  <si>
    <t xml:space="preserve">Regulación y supervisión  </t>
  </si>
  <si>
    <t xml:space="preserve">Funciones de las Fuerzas Armadas (Únicamente Gobierno Federal)  </t>
  </si>
  <si>
    <t xml:space="preserve">Específicos  </t>
  </si>
  <si>
    <t xml:space="preserve">Proyectos de Inversión </t>
  </si>
  <si>
    <t xml:space="preserve"> Apoyo al proceso presupuestario y para mejorar la eficiencia institucional </t>
  </si>
  <si>
    <t xml:space="preserve">Apoyo a la función pública y al mejoramiento de la gestión </t>
  </si>
  <si>
    <t xml:space="preserve">Operaciones ajenas  </t>
  </si>
  <si>
    <t xml:space="preserve">Obligaciones de cumplimiento de resolución jurisdiccional  </t>
  </si>
  <si>
    <t xml:space="preserve">Desastres Naturales  </t>
  </si>
  <si>
    <t>Pensiones y jubilaciones</t>
  </si>
  <si>
    <t xml:space="preserve">Aportaciones a la seguridad social </t>
  </si>
  <si>
    <t xml:space="preserve">Aportaciones a fondos de estabilización </t>
  </si>
  <si>
    <t xml:space="preserve">Aportaciones a fondos de inversión y reestructura de pensiones </t>
  </si>
  <si>
    <t>Gasto Federalizado</t>
  </si>
  <si>
    <t>Participaciones a entidades federativas y municipios</t>
  </si>
  <si>
    <t>Costo financiero, deuda o apoyos a deudores y ahorradores de la banca</t>
  </si>
  <si>
    <t xml:space="preserve">Adeudos de ejercicios fiscales anteriores </t>
  </si>
  <si>
    <t xml:space="preserve">Administrativos y de Apoyo </t>
  </si>
  <si>
    <t xml:space="preserve">Obligaciones </t>
  </si>
  <si>
    <t>Compromisos</t>
  </si>
  <si>
    <t>Programas de gasto Federalizado (Gobierno Federal)</t>
  </si>
  <si>
    <t xml:space="preserve">Aprobado
</t>
  </si>
  <si>
    <t xml:space="preserve">Ampliaciones /
(Reducciones)
</t>
  </si>
  <si>
    <t xml:space="preserve">Modificado
</t>
  </si>
  <si>
    <t xml:space="preserve">Devengado
</t>
  </si>
  <si>
    <t xml:space="preserve">Pagado
</t>
  </si>
  <si>
    <t xml:space="preserve">Subejercicio
</t>
  </si>
  <si>
    <t>Gasto por Categoría Programática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</si>
  <si>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</si>
  <si>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</si>
  <si>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</si>
  <si>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</si>
  <si>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</si>
  <si>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</si>
  <si>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</si>
  <si>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</si>
  <si>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</si>
  <si>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</si>
  <si>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</si>
  <si>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</si>
  <si>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</si>
  <si>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</si>
  <si>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</si>
  <si>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</si>
  <si>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</si>
  <si>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</si>
  <si>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</si>
  <si>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</si>
  <si>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</si>
  <si>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</si>
  <si>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</si>
  <si>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Obligaciones de cumplimiento de resolución jurisdiccional</t>
  </si>
  <si>
    <t>Desastres Naturales</t>
  </si>
  <si>
    <t>Obligaciones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</si>
  <si>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</si>
  <si>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</si>
  <si>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</si>
  <si>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</si>
  <si>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Adeudos de ejercicios fiscales anteriores</t>
  </si>
  <si>
    <t>Municipio de Guadalajara</t>
  </si>
  <si>
    <t>L.C. Irlanda Loerythe Baumbach Valencia</t>
  </si>
  <si>
    <t>H. Ayuntamiento de Guadalajara, Jalisco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</si>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</sst>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;\-&quot;$&quot;#,##0.00"/>
    <numFmt numFmtId="164" formatCode="&quot;$&quot;#,##0.00_);\-&quot;$&quot;#,##0.00"/>
    <numFmt numFmtId="165" formatCode="&quot;$&quot;#,##0.00"/>
  </numFmts>
  <fonts count="14" x14ac:knownFonts="1">
    <font>
      <sz val="10"/>
      <color indexed="8"/>
      <name val="MS Sans Serif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3"/>
      <color indexed="8"/>
      <name val="Arial Narrow"/>
      <family val="2"/>
    </font>
    <font>
      <b/>
      <sz val="10"/>
      <color indexed="8"/>
      <name val="Arial"/>
      <family val="2"/>
    </font>
    <font>
      <sz val="11"/>
      <color indexed="8"/>
      <name val="MS Sans Serif"/>
      <family val="2"/>
    </font>
    <font>
      <b/>
      <sz val="10"/>
      <color indexed="8"/>
      <name val="MS Sans Serif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MS Sans Serif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9"/>
      <color indexed="8"/>
      <name val="MS Sans Serif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0C0C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78">
    <xf numFmtId="0" fontId="0" fillId="0" borderId="0" xfId="0"/>
    <xf numFmtId="0" fontId="0" fillId="0" borderId="0" xfId="0" applyNumberFormat="1" applyFill="1" applyBorder="1" applyAlignment="1" applyProtection="1"/>
    <xf numFmtId="0" fontId="1" fillId="0" borderId="2" xfId="0" applyFont="1" applyBorder="1" applyAlignment="1">
      <alignment vertical="center" wrapText="1"/>
    </xf>
    <xf numFmtId="164" fontId="2" fillId="0" borderId="2" xfId="0" applyNumberFormat="1" applyFont="1" applyBorder="1" applyAlignment="1">
      <alignment horizontal="right" vertical="center"/>
    </xf>
    <xf numFmtId="7" fontId="2" fillId="0" borderId="2" xfId="0" applyNumberFormat="1" applyFont="1" applyFill="1" applyBorder="1" applyAlignment="1" applyProtection="1">
      <alignment horizontal="right" vertical="center"/>
    </xf>
    <xf numFmtId="0" fontId="1" fillId="0" borderId="2" xfId="0" applyFont="1" applyFill="1" applyBorder="1" applyAlignment="1">
      <alignment vertical="center" wrapText="1"/>
    </xf>
    <xf numFmtId="7" fontId="0" fillId="0" borderId="0" xfId="0" applyNumberFormat="1" applyFill="1" applyBorder="1" applyAlignment="1" applyProtection="1"/>
    <xf numFmtId="0" fontId="1" fillId="0" borderId="2" xfId="0" applyNumberFormat="1" applyFont="1" applyFill="1" applyBorder="1" applyAlignment="1" applyProtection="1">
      <alignment wrapText="1"/>
    </xf>
    <xf numFmtId="164" fontId="1" fillId="0" borderId="2" xfId="0" applyNumberFormat="1" applyFont="1" applyBorder="1" applyAlignment="1">
      <alignment horizontal="right" vertical="center"/>
    </xf>
    <xf numFmtId="0" fontId="4" fillId="0" borderId="3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0" fillId="0" borderId="0" xfId="0" applyNumberForma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horizontal="centerContinuous"/>
    </xf>
    <xf numFmtId="0" fontId="1" fillId="2" borderId="9" xfId="0" applyFont="1" applyFill="1" applyBorder="1" applyAlignment="1">
      <alignment horizontal="centerContinuous" vertical="top"/>
    </xf>
    <xf numFmtId="0" fontId="1" fillId="2" borderId="3" xfId="0" applyFont="1" applyFill="1" applyBorder="1" applyAlignment="1">
      <alignment horizontal="centerContinuous" vertical="top"/>
    </xf>
    <xf numFmtId="0" fontId="2" fillId="2" borderId="10" xfId="0" applyNumberFormat="1" applyFont="1" applyFill="1" applyBorder="1" applyAlignment="1" applyProtection="1"/>
    <xf numFmtId="0" fontId="2" fillId="2" borderId="11" xfId="0" applyFont="1" applyFill="1" applyBorder="1" applyAlignment="1">
      <alignment horizontal="centerContinuous" vertical="top"/>
    </xf>
    <xf numFmtId="0" fontId="2" fillId="2" borderId="0" xfId="0" applyFont="1" applyFill="1" applyBorder="1" applyAlignment="1">
      <alignment horizontal="centerContinuous" vertical="top"/>
    </xf>
    <xf numFmtId="0" fontId="2" fillId="2" borderId="12" xfId="0" applyNumberFormat="1" applyFont="1" applyFill="1" applyBorder="1" applyAlignment="1" applyProtection="1"/>
    <xf numFmtId="0" fontId="2" fillId="2" borderId="13" xfId="0" applyFont="1" applyFill="1" applyBorder="1" applyAlignment="1">
      <alignment horizontal="centerContinuous" vertical="top"/>
    </xf>
    <xf numFmtId="0" fontId="2" fillId="2" borderId="1" xfId="0" applyFont="1" applyFill="1" applyBorder="1" applyAlignment="1">
      <alignment horizontal="centerContinuous" vertical="top"/>
    </xf>
    <xf numFmtId="0" fontId="2" fillId="2" borderId="14" xfId="0" applyNumberFormat="1" applyFont="1" applyFill="1" applyBorder="1" applyAlignment="1" applyProtection="1"/>
    <xf numFmtId="0" fontId="1" fillId="2" borderId="2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164" fontId="1" fillId="3" borderId="2" xfId="0" applyNumberFormat="1" applyFont="1" applyFill="1" applyBorder="1" applyAlignment="1">
      <alignment horizontal="right" vertical="top" wrapText="1"/>
    </xf>
    <xf numFmtId="0" fontId="6" fillId="0" borderId="0" xfId="0" applyNumberFormat="1" applyFont="1" applyFill="1" applyBorder="1" applyAlignment="1" applyProtection="1"/>
    <xf numFmtId="0" fontId="9" fillId="0" borderId="0" xfId="0" applyFont="1"/>
    <xf numFmtId="0" fontId="8" fillId="5" borderId="26" xfId="0" applyFont="1" applyFill="1" applyBorder="1" applyAlignment="1">
      <alignment horizontal="center" vertical="center" wrapText="1"/>
    </xf>
    <xf numFmtId="165" fontId="10" fillId="0" borderId="33" xfId="0" applyNumberFormat="1" applyFont="1" applyFill="1" applyBorder="1" applyAlignment="1" applyProtection="1">
      <alignment horizontal="right" vertical="center"/>
      <protection locked="0"/>
    </xf>
    <xf numFmtId="0" fontId="7" fillId="0" borderId="18" xfId="0" applyFont="1" applyFill="1" applyBorder="1" applyAlignment="1">
      <alignment horizontal="justify" vertical="center" wrapText="1"/>
    </xf>
    <xf numFmtId="0" fontId="7" fillId="0" borderId="0" xfId="0" applyFont="1" applyFill="1" applyAlignment="1">
      <alignment horizontal="justify" vertical="center" wrapText="1"/>
    </xf>
    <xf numFmtId="0" fontId="7" fillId="0" borderId="27" xfId="0" applyFont="1" applyFill="1" applyBorder="1" applyAlignment="1">
      <alignment horizontal="justify" vertical="center" wrapText="1"/>
    </xf>
    <xf numFmtId="0" fontId="7" fillId="0" borderId="20" xfId="0" applyFont="1" applyFill="1" applyBorder="1" applyAlignment="1">
      <alignment horizontal="justify" vertical="center" wrapText="1"/>
    </xf>
    <xf numFmtId="0" fontId="7" fillId="0" borderId="21" xfId="0" applyFont="1" applyFill="1" applyBorder="1" applyAlignment="1">
      <alignment horizontal="justify" vertical="center" wrapText="1"/>
    </xf>
    <xf numFmtId="0" fontId="7" fillId="0" borderId="26" xfId="0" applyFont="1" applyFill="1" applyBorder="1" applyAlignment="1">
      <alignment horizontal="justify" vertical="center" wrapText="1"/>
    </xf>
    <xf numFmtId="0" fontId="8" fillId="0" borderId="20" xfId="0" applyFont="1" applyFill="1" applyBorder="1" applyAlignment="1">
      <alignment horizontal="justify" vertical="center" wrapText="1"/>
    </xf>
    <xf numFmtId="0" fontId="10" fillId="0" borderId="0" xfId="1" applyFont="1"/>
    <xf numFmtId="0" fontId="10" fillId="0" borderId="0" xfId="1" applyFont="1" applyAlignment="1">
      <alignment wrapText="1"/>
    </xf>
    <xf numFmtId="0" fontId="10" fillId="0" borderId="0" xfId="1" applyFont="1" applyBorder="1" applyAlignment="1">
      <alignment wrapText="1"/>
    </xf>
    <xf numFmtId="165" fontId="12" fillId="0" borderId="33" xfId="0" applyNumberFormat="1" applyFont="1" applyFill="1" applyBorder="1" applyAlignment="1" applyProtection="1">
      <alignment horizontal="right" vertical="center"/>
      <protection locked="0"/>
    </xf>
    <xf numFmtId="0" fontId="13" fillId="0" borderId="0" xfId="0" applyFont="1"/>
    <xf numFmtId="165" fontId="12" fillId="0" borderId="34" xfId="0" applyNumberFormat="1" applyFont="1" applyFill="1" applyBorder="1" applyAlignment="1" applyProtection="1">
      <alignment horizontal="right" vertical="center"/>
      <protection locked="0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8" xfId="0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justify" vertical="center" wrapText="1"/>
    </xf>
    <xf numFmtId="0" fontId="8" fillId="0" borderId="19" xfId="0" applyFont="1" applyFill="1" applyBorder="1" applyAlignment="1">
      <alignment horizontal="justify" vertical="center" wrapText="1"/>
    </xf>
    <xf numFmtId="0" fontId="8" fillId="4" borderId="15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 wrapText="1"/>
    </xf>
    <xf numFmtId="0" fontId="8" fillId="4" borderId="29" xfId="0" applyFont="1" applyFill="1" applyBorder="1" applyAlignment="1">
      <alignment horizontal="center" vertical="center" wrapText="1"/>
    </xf>
    <xf numFmtId="0" fontId="8" fillId="4" borderId="30" xfId="0" applyFont="1" applyFill="1" applyBorder="1" applyAlignment="1">
      <alignment horizontal="center" vertical="center" wrapText="1"/>
    </xf>
    <xf numFmtId="0" fontId="8" fillId="4" borderId="31" xfId="0" applyFont="1" applyFill="1" applyBorder="1" applyAlignment="1">
      <alignment horizontal="center" vertical="center" wrapText="1"/>
    </xf>
    <xf numFmtId="0" fontId="8" fillId="4" borderId="32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justify" vertical="center" wrapText="1"/>
    </xf>
    <xf numFmtId="0" fontId="8" fillId="0" borderId="0" xfId="0" applyFont="1" applyFill="1" applyBorder="1" applyAlignment="1">
      <alignment horizontal="justify" vertical="center" wrapText="1"/>
    </xf>
    <xf numFmtId="0" fontId="7" fillId="0" borderId="0" xfId="0" applyFont="1" applyFill="1" applyAlignment="1">
      <alignment horizontal="justify" vertical="center" wrapText="1"/>
    </xf>
    <xf numFmtId="0" fontId="7" fillId="0" borderId="19" xfId="0" applyFont="1" applyFill="1" applyBorder="1" applyAlignment="1">
      <alignment horizontal="justify" vertical="center" wrapText="1"/>
    </xf>
    <xf numFmtId="0" fontId="12" fillId="0" borderId="0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8" fillId="0" borderId="29" xfId="0" applyFont="1" applyFill="1" applyBorder="1" applyAlignment="1">
      <alignment horizontal="justify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2762244</xdr:colOff>
      <xdr:row>45</xdr:row>
      <xdr:rowOff>0</xdr:rowOff>
    </xdr:from>
    <xdr:to>
      <xdr:col>5</xdr:col>
      <xdr:colOff>846661</xdr:colOff>
      <xdr:row>45</xdr:row>
      <xdr:rowOff>0</xdr:rowOff>
    </xdr:to>
    <xdr:cxnSp macro="">
      <xdr:nvCxnSpPr>
        <xdr:cNvPr id="2" name="1 Conector recto"/>
        <xdr:cNvCxnSpPr/>
      </xdr:nvCxnSpPr>
      <xdr:spPr>
        <a:xfrm>
          <a:off x="3249077" y="6921500"/>
          <a:ext cx="4042834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zoomScale="90" workbookViewId="0">
      <selection activeCell="A35" sqref="A35"/>
    </sheetView>
  </sheetViews>
  <sheetFormatPr baseColWidth="10" defaultRowHeight="12.75" x14ac:dyDescent="0.2"/>
  <cols>
    <col min="1" max="1" width="65.140625" style="11" customWidth="1"/>
    <col min="2" max="2" width="18" style="1" customWidth="1"/>
    <col min="3" max="3" width="15.28515625" style="1" customWidth="1"/>
    <col min="4" max="6" width="18" style="1" customWidth="1"/>
    <col min="7" max="7" width="19.7109375" style="1" customWidth="1"/>
    <col min="8" max="8" width="16.42578125" style="1" bestFit="1" customWidth="1"/>
    <col min="9" max="9" width="17.42578125" style="1" bestFit="1" customWidth="1"/>
    <col min="10" max="10" width="11.42578125" style="1"/>
    <col min="11" max="11" width="14.28515625" style="1" customWidth="1"/>
    <col min="12" max="16384" width="11.42578125" style="1"/>
  </cols>
  <sheetData>
    <row r="1" spans="1:8" ht="15.75" x14ac:dyDescent="0.25">
      <c r="A1" s="13" t="s">
        <v>0</v>
      </c>
      <c r="B1" s="14"/>
      <c r="C1" s="14"/>
      <c r="D1" s="14"/>
      <c r="E1" s="14"/>
      <c r="F1" s="14"/>
      <c r="G1" s="15"/>
    </row>
    <row r="2" spans="1:8" ht="15.75" x14ac:dyDescent="0.25">
      <c r="A2" s="16" t="s">
        <v>1</v>
      </c>
      <c r="B2" s="17"/>
      <c r="C2" s="17"/>
      <c r="D2" s="17"/>
      <c r="E2" s="17"/>
      <c r="F2" s="17"/>
      <c r="G2" s="18"/>
    </row>
    <row r="3" spans="1:8" ht="15.75" x14ac:dyDescent="0.25">
      <c r="A3" s="16" t="s">
        <v>2</v>
      </c>
      <c r="B3" s="17"/>
      <c r="C3" s="17"/>
      <c r="D3" s="17"/>
      <c r="E3" s="17"/>
      <c r="F3" s="17"/>
      <c r="G3" s="18"/>
    </row>
    <row r="4" spans="1:8" ht="15.75" x14ac:dyDescent="0.25">
      <c r="A4" s="16" t="s">
        <v>6</v>
      </c>
      <c r="B4" s="17"/>
      <c r="C4" s="17"/>
      <c r="D4" s="17"/>
      <c r="E4" s="17"/>
      <c r="F4" s="17"/>
      <c r="G4" s="18"/>
    </row>
    <row r="5" spans="1:8" ht="15.75" x14ac:dyDescent="0.25">
      <c r="A5" s="19" t="s">
        <v>11</v>
      </c>
      <c r="B5" s="20"/>
      <c r="C5" s="20"/>
      <c r="D5" s="20"/>
      <c r="E5" s="20"/>
      <c r="F5" s="20"/>
      <c r="G5" s="21"/>
    </row>
    <row r="6" spans="1:8" ht="15.75" x14ac:dyDescent="0.2">
      <c r="A6" s="45" t="s">
        <v>3</v>
      </c>
      <c r="B6" s="47" t="s">
        <v>10</v>
      </c>
      <c r="C6" s="48"/>
      <c r="D6" s="48"/>
      <c r="E6" s="48"/>
      <c r="F6" s="49"/>
      <c r="G6" s="50" t="s">
        <v>46</v>
      </c>
    </row>
    <row r="7" spans="1:8" ht="47.25" x14ac:dyDescent="0.2">
      <c r="A7" s="46"/>
      <c r="B7" s="22" t="s">
        <v>41</v>
      </c>
      <c r="C7" s="22" t="s">
        <v>42</v>
      </c>
      <c r="D7" s="22" t="s">
        <v>43</v>
      </c>
      <c r="E7" s="22" t="s">
        <v>44</v>
      </c>
      <c r="F7" s="23" t="s">
        <v>45</v>
      </c>
      <c r="G7" s="51"/>
    </row>
    <row r="8" spans="1:8" ht="17.25" x14ac:dyDescent="0.2">
      <c r="A8" s="24" t="s">
        <v>18</v>
      </c>
      <c r="B8" s="27">
        <f>SUM(B9:B10)</f>
        <v>0</v>
      </c>
      <c r="C8" s="27">
        <f t="shared" ref="C8:F8" si="0">SUM(C9:C10)</f>
        <v>0</v>
      </c>
      <c r="D8" s="27">
        <f t="shared" si="0"/>
        <v>0</v>
      </c>
      <c r="E8" s="27">
        <f t="shared" si="0"/>
        <v>0</v>
      </c>
      <c r="F8" s="27">
        <f t="shared" si="0"/>
        <v>0</v>
      </c>
      <c r="G8" s="27">
        <f>SUM(G9:G10)</f>
        <v>0</v>
      </c>
    </row>
    <row r="9" spans="1:8" ht="15.75" x14ac:dyDescent="0.2">
      <c r="A9" s="25" t="s">
        <v>12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4">
        <f>D9-E9</f>
        <v>0</v>
      </c>
    </row>
    <row r="10" spans="1:8" ht="15.75" x14ac:dyDescent="0.2">
      <c r="A10" s="25" t="s">
        <v>13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4">
        <f t="shared" ref="G10:G36" si="1">D10-E10</f>
        <v>0</v>
      </c>
    </row>
    <row r="11" spans="1:8" s="28" customFormat="1" ht="15.75" x14ac:dyDescent="0.2">
      <c r="A11" s="2" t="s">
        <v>19</v>
      </c>
      <c r="B11" s="8">
        <f>SUM(B12:B19)</f>
        <v>11129866535.520002</v>
      </c>
      <c r="C11" s="8">
        <f t="shared" ref="C11:G11" si="2">SUM(C12:C19)</f>
        <v>-82900707.109999895</v>
      </c>
      <c r="D11" s="8">
        <f t="shared" si="2"/>
        <v>11046965828.410002</v>
      </c>
      <c r="E11" s="8">
        <f t="shared" si="2"/>
        <v>1722601236.2200003</v>
      </c>
      <c r="F11" s="8">
        <f t="shared" si="2"/>
        <v>1707694773.920001</v>
      </c>
      <c r="G11" s="8">
        <f t="shared" si="2"/>
        <v>9324364592.1900005</v>
      </c>
    </row>
    <row r="12" spans="1:8" ht="15.75" x14ac:dyDescent="0.2">
      <c r="A12" s="26" t="s">
        <v>14</v>
      </c>
      <c r="B12" s="3">
        <v>8141612579.8400011</v>
      </c>
      <c r="C12" s="3">
        <v>-551526002.75999987</v>
      </c>
      <c r="D12" s="3">
        <v>7590086577.0800009</v>
      </c>
      <c r="E12" s="3">
        <v>1145885702.9300005</v>
      </c>
      <c r="F12" s="3">
        <v>1131013814.470001</v>
      </c>
      <c r="G12" s="4">
        <f t="shared" si="1"/>
        <v>6444200874.1500006</v>
      </c>
    </row>
    <row r="13" spans="1:8" ht="15.75" x14ac:dyDescent="0.2">
      <c r="A13" s="26" t="s">
        <v>15</v>
      </c>
      <c r="B13" s="3">
        <v>875405352.64999998</v>
      </c>
      <c r="C13" s="3">
        <v>166686647.74000001</v>
      </c>
      <c r="D13" s="3">
        <v>1042092000.3900001</v>
      </c>
      <c r="E13" s="3">
        <v>175523736.95999998</v>
      </c>
      <c r="F13" s="3">
        <v>175523736.95999998</v>
      </c>
      <c r="G13" s="4">
        <f t="shared" si="1"/>
        <v>866568263.43000007</v>
      </c>
    </row>
    <row r="14" spans="1:8" ht="15.75" x14ac:dyDescent="0.2">
      <c r="A14" s="26" t="s">
        <v>16</v>
      </c>
      <c r="B14" s="3">
        <v>920352288.27000022</v>
      </c>
      <c r="C14" s="3">
        <v>12203361.27</v>
      </c>
      <c r="D14" s="3">
        <v>932555649.5400002</v>
      </c>
      <c r="E14" s="3">
        <v>178172158.22</v>
      </c>
      <c r="F14" s="3">
        <v>178172158.22</v>
      </c>
      <c r="G14" s="4">
        <f t="shared" si="1"/>
        <v>754383491.32000017</v>
      </c>
    </row>
    <row r="15" spans="1:8" ht="15.75" x14ac:dyDescent="0.2">
      <c r="A15" s="26" t="s">
        <v>17</v>
      </c>
      <c r="B15" s="3">
        <v>154604874.01999998</v>
      </c>
      <c r="C15" s="3">
        <v>8420633.8800000008</v>
      </c>
      <c r="D15" s="3">
        <v>163025507.89999998</v>
      </c>
      <c r="E15" s="3">
        <v>28466095.109999999</v>
      </c>
      <c r="F15" s="3">
        <v>28462949.329999998</v>
      </c>
      <c r="G15" s="4">
        <f t="shared" si="1"/>
        <v>134559412.78999996</v>
      </c>
    </row>
    <row r="16" spans="1:8" ht="15.75" x14ac:dyDescent="0.2">
      <c r="A16" s="26" t="s">
        <v>20</v>
      </c>
      <c r="B16" s="3">
        <v>329654902.73999995</v>
      </c>
      <c r="C16" s="3">
        <v>402430.76</v>
      </c>
      <c r="D16" s="3">
        <v>330057333.49999994</v>
      </c>
      <c r="E16" s="3">
        <v>51045414.349999987</v>
      </c>
      <c r="F16" s="3">
        <v>51013986.289999984</v>
      </c>
      <c r="G16" s="4">
        <f t="shared" si="1"/>
        <v>279011919.14999998</v>
      </c>
      <c r="H16" s="6"/>
    </row>
    <row r="17" spans="1:7" ht="15.75" x14ac:dyDescent="0.2">
      <c r="A17" s="26" t="s">
        <v>21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4">
        <f t="shared" si="1"/>
        <v>0</v>
      </c>
    </row>
    <row r="18" spans="1:7" ht="15.75" x14ac:dyDescent="0.2">
      <c r="A18" s="26" t="s">
        <v>22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4">
        <f t="shared" si="1"/>
        <v>0</v>
      </c>
    </row>
    <row r="19" spans="1:7" ht="15.75" x14ac:dyDescent="0.2">
      <c r="A19" s="26" t="s">
        <v>23</v>
      </c>
      <c r="B19" s="3">
        <v>708236538</v>
      </c>
      <c r="C19" s="3">
        <v>280912222</v>
      </c>
      <c r="D19" s="3">
        <v>989148760</v>
      </c>
      <c r="E19" s="3">
        <v>143508128.64999998</v>
      </c>
      <c r="F19" s="3">
        <v>143508128.64999998</v>
      </c>
      <c r="G19" s="4">
        <f t="shared" si="1"/>
        <v>845640631.35000002</v>
      </c>
    </row>
    <row r="20" spans="1:7" s="28" customFormat="1" ht="15.75" x14ac:dyDescent="0.2">
      <c r="A20" s="5" t="s">
        <v>37</v>
      </c>
      <c r="B20" s="8">
        <f>SUM(B21:B23)</f>
        <v>1361273367.9200003</v>
      </c>
      <c r="C20" s="8">
        <f t="shared" ref="C20:G20" si="3">SUM(C21:C23)</f>
        <v>98542722.669999987</v>
      </c>
      <c r="D20" s="8">
        <f t="shared" si="3"/>
        <v>1459816090.5900002</v>
      </c>
      <c r="E20" s="8">
        <f t="shared" si="3"/>
        <v>261868554.33999991</v>
      </c>
      <c r="F20" s="8">
        <f t="shared" si="3"/>
        <v>261868554.33999991</v>
      </c>
      <c r="G20" s="8">
        <f t="shared" si="3"/>
        <v>1197947536.2500005</v>
      </c>
    </row>
    <row r="21" spans="1:7" ht="15.75" customHeight="1" x14ac:dyDescent="0.2">
      <c r="A21" s="26" t="s">
        <v>24</v>
      </c>
      <c r="B21" s="3">
        <v>1278306609.5900004</v>
      </c>
      <c r="C21" s="3">
        <v>33116873.159999989</v>
      </c>
      <c r="D21" s="3">
        <v>1311423482.7500002</v>
      </c>
      <c r="E21" s="3">
        <v>255637714.86999992</v>
      </c>
      <c r="F21" s="3">
        <v>255637714.86999992</v>
      </c>
      <c r="G21" s="4">
        <f t="shared" si="1"/>
        <v>1055785767.8800004</v>
      </c>
    </row>
    <row r="22" spans="1:7" ht="15.75" x14ac:dyDescent="0.2">
      <c r="A22" s="25" t="s">
        <v>25</v>
      </c>
      <c r="B22" s="3">
        <v>82966758.329999998</v>
      </c>
      <c r="C22" s="3">
        <v>65425849.509999998</v>
      </c>
      <c r="D22" s="3">
        <v>148392607.84</v>
      </c>
      <c r="E22" s="3">
        <v>6230839.4699999997</v>
      </c>
      <c r="F22" s="3">
        <v>6230839.4699999997</v>
      </c>
      <c r="G22" s="4">
        <f t="shared" si="1"/>
        <v>142161768.37</v>
      </c>
    </row>
    <row r="23" spans="1:7" ht="15.75" x14ac:dyDescent="0.2">
      <c r="A23" s="25" t="s">
        <v>26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4">
        <f t="shared" si="1"/>
        <v>0</v>
      </c>
    </row>
    <row r="24" spans="1:7" s="28" customFormat="1" ht="15.75" x14ac:dyDescent="0.2">
      <c r="A24" s="2" t="s">
        <v>39</v>
      </c>
      <c r="B24" s="8">
        <f>SUM(B25:B26)</f>
        <v>0</v>
      </c>
      <c r="C24" s="8">
        <f t="shared" ref="C24:G24" si="4">SUM(C25:C26)</f>
        <v>0</v>
      </c>
      <c r="D24" s="8">
        <f t="shared" si="4"/>
        <v>0</v>
      </c>
      <c r="E24" s="8">
        <f t="shared" si="4"/>
        <v>0</v>
      </c>
      <c r="F24" s="8">
        <f t="shared" si="4"/>
        <v>0</v>
      </c>
      <c r="G24" s="8">
        <f t="shared" si="4"/>
        <v>0</v>
      </c>
    </row>
    <row r="25" spans="1:7" ht="15.75" x14ac:dyDescent="0.2">
      <c r="A25" s="25" t="s">
        <v>27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4">
        <f t="shared" si="1"/>
        <v>0</v>
      </c>
    </row>
    <row r="26" spans="1:7" ht="15.75" x14ac:dyDescent="0.2">
      <c r="A26" s="25" t="s">
        <v>28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4">
        <f t="shared" si="1"/>
        <v>0</v>
      </c>
    </row>
    <row r="27" spans="1:7" s="28" customFormat="1" ht="15.75" x14ac:dyDescent="0.2">
      <c r="A27" s="2" t="s">
        <v>38</v>
      </c>
      <c r="B27" s="8">
        <f>SUM(B28:B31)</f>
        <v>0</v>
      </c>
      <c r="C27" s="8">
        <f t="shared" ref="C27:G27" si="5">SUM(C28:C31)</f>
        <v>0</v>
      </c>
      <c r="D27" s="8">
        <f t="shared" si="5"/>
        <v>0</v>
      </c>
      <c r="E27" s="8">
        <f t="shared" si="5"/>
        <v>0</v>
      </c>
      <c r="F27" s="8">
        <f t="shared" si="5"/>
        <v>0</v>
      </c>
      <c r="G27" s="8">
        <f t="shared" si="5"/>
        <v>0</v>
      </c>
    </row>
    <row r="28" spans="1:7" ht="15.75" x14ac:dyDescent="0.2">
      <c r="A28" s="25" t="s">
        <v>29</v>
      </c>
      <c r="B28" s="3">
        <v>0</v>
      </c>
      <c r="C28" s="3">
        <v>0</v>
      </c>
      <c r="D28" s="3">
        <v>0</v>
      </c>
      <c r="E28" s="3">
        <v>0</v>
      </c>
      <c r="F28" s="3">
        <v>0</v>
      </c>
      <c r="G28" s="4">
        <f t="shared" si="1"/>
        <v>0</v>
      </c>
    </row>
    <row r="29" spans="1:7" ht="15.75" x14ac:dyDescent="0.2">
      <c r="A29" s="25" t="s">
        <v>30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  <c r="G29" s="4">
        <f t="shared" si="1"/>
        <v>0</v>
      </c>
    </row>
    <row r="30" spans="1:7" ht="15.75" x14ac:dyDescent="0.2">
      <c r="A30" s="25" t="s">
        <v>31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  <c r="G30" s="4">
        <f t="shared" si="1"/>
        <v>0</v>
      </c>
    </row>
    <row r="31" spans="1:7" ht="15.75" x14ac:dyDescent="0.2">
      <c r="A31" s="25" t="s">
        <v>32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  <c r="G31" s="4">
        <f t="shared" si="1"/>
        <v>0</v>
      </c>
    </row>
    <row r="32" spans="1:7" ht="15.75" x14ac:dyDescent="0.2">
      <c r="A32" s="2" t="s">
        <v>40</v>
      </c>
      <c r="B32" s="8">
        <f>SUM(B33:B36)</f>
        <v>0</v>
      </c>
      <c r="C32" s="8">
        <f t="shared" ref="C32:G32" si="6">SUM(C33:C36)</f>
        <v>0</v>
      </c>
      <c r="D32" s="8">
        <f t="shared" si="6"/>
        <v>0</v>
      </c>
      <c r="E32" s="8">
        <f t="shared" si="6"/>
        <v>0</v>
      </c>
      <c r="F32" s="8">
        <f t="shared" si="6"/>
        <v>0</v>
      </c>
      <c r="G32" s="8">
        <f t="shared" si="6"/>
        <v>0</v>
      </c>
    </row>
    <row r="33" spans="1:7" ht="15.75" x14ac:dyDescent="0.2">
      <c r="A33" s="25" t="s">
        <v>33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  <c r="G33" s="4">
        <f t="shared" si="1"/>
        <v>0</v>
      </c>
    </row>
    <row r="34" spans="1:7" ht="15.75" x14ac:dyDescent="0.2">
      <c r="A34" s="25" t="s">
        <v>34</v>
      </c>
      <c r="B34" s="3">
        <v>0</v>
      </c>
      <c r="C34" s="3">
        <v>0</v>
      </c>
      <c r="D34" s="3">
        <v>0</v>
      </c>
      <c r="E34" s="3">
        <v>0</v>
      </c>
      <c r="F34" s="3">
        <v>0</v>
      </c>
      <c r="G34" s="4">
        <f t="shared" si="1"/>
        <v>0</v>
      </c>
    </row>
    <row r="35" spans="1:7" ht="15" customHeight="1" x14ac:dyDescent="0.2">
      <c r="A35" s="25" t="s">
        <v>35</v>
      </c>
      <c r="B35" s="3">
        <v>0</v>
      </c>
      <c r="C35" s="3">
        <v>0</v>
      </c>
      <c r="D35" s="3">
        <v>0</v>
      </c>
      <c r="E35" s="3">
        <v>0</v>
      </c>
      <c r="F35" s="3">
        <v>0</v>
      </c>
      <c r="G35" s="4">
        <f t="shared" si="1"/>
        <v>0</v>
      </c>
    </row>
    <row r="36" spans="1:7" ht="15.75" x14ac:dyDescent="0.2">
      <c r="A36" s="25" t="s">
        <v>36</v>
      </c>
      <c r="B36" s="3">
        <v>0</v>
      </c>
      <c r="C36" s="3">
        <v>0</v>
      </c>
      <c r="D36" s="3">
        <v>0</v>
      </c>
      <c r="E36" s="3">
        <v>0</v>
      </c>
      <c r="F36" s="3">
        <v>0</v>
      </c>
      <c r="G36" s="4">
        <f t="shared" si="1"/>
        <v>0</v>
      </c>
    </row>
    <row r="37" spans="1:7" ht="15.75" x14ac:dyDescent="0.25">
      <c r="A37" s="7" t="s">
        <v>9</v>
      </c>
      <c r="B37" s="8">
        <f>B8+B11+B20+B24+B27+B32</f>
        <v>12491139903.440002</v>
      </c>
      <c r="C37" s="8">
        <f t="shared" ref="C37:G37" si="7">C8+C11+C20+C24+C27+C32</f>
        <v>15642015.560000092</v>
      </c>
      <c r="D37" s="8">
        <f t="shared" si="7"/>
        <v>12506781919.000002</v>
      </c>
      <c r="E37" s="8">
        <f t="shared" si="7"/>
        <v>1984469790.5600002</v>
      </c>
      <c r="F37" s="8">
        <f t="shared" si="7"/>
        <v>1969563328.2600009</v>
      </c>
      <c r="G37" s="8">
        <f t="shared" si="7"/>
        <v>10522312128.440001</v>
      </c>
    </row>
    <row r="38" spans="1:7" x14ac:dyDescent="0.2">
      <c r="A38" s="9" t="s">
        <v>4</v>
      </c>
      <c r="B38" s="9"/>
      <c r="C38" s="9"/>
      <c r="D38" s="9"/>
      <c r="E38" s="9"/>
      <c r="F38" s="9"/>
      <c r="G38" s="9"/>
    </row>
    <row r="39" spans="1:7" x14ac:dyDescent="0.2">
      <c r="A39" s="10"/>
      <c r="B39" s="10"/>
      <c r="C39" s="10"/>
      <c r="D39" s="10"/>
      <c r="E39" s="10"/>
      <c r="F39" s="10"/>
      <c r="G39" s="10"/>
    </row>
    <row r="40" spans="1:7" x14ac:dyDescent="0.2">
      <c r="A40" s="10"/>
      <c r="B40" s="10"/>
      <c r="C40" s="10"/>
      <c r="D40" s="10"/>
      <c r="E40" s="10"/>
      <c r="F40" s="10"/>
      <c r="G40" s="10"/>
    </row>
    <row r="41" spans="1:7" x14ac:dyDescent="0.2">
      <c r="A41" s="10"/>
      <c r="B41" s="10"/>
      <c r="C41" s="10"/>
      <c r="D41" s="10"/>
      <c r="E41" s="10"/>
      <c r="F41" s="10"/>
      <c r="G41" s="10"/>
    </row>
    <row r="46" spans="1:7" x14ac:dyDescent="0.2">
      <c r="B46" s="12" t="s">
        <v>5</v>
      </c>
      <c r="C46" s="12"/>
      <c r="D46" s="12"/>
    </row>
    <row r="47" spans="1:7" x14ac:dyDescent="0.2">
      <c r="B47" s="12" t="s">
        <v>7</v>
      </c>
      <c r="C47" s="12"/>
      <c r="D47" s="12"/>
    </row>
    <row r="48" spans="1:7" x14ac:dyDescent="0.2">
      <c r="B48" s="12" t="s">
        <v>8</v>
      </c>
      <c r="C48" s="12"/>
      <c r="D48" s="12"/>
    </row>
  </sheetData>
  <mergeCells count="3">
    <mergeCell ref="A6:A7"/>
    <mergeCell ref="B6:F6"/>
    <mergeCell ref="G6:G7"/>
  </mergeCells>
  <printOptions horizontalCentered="1"/>
  <pageMargins left="0.15748031496062992" right="0.15748031496062992" top="0.15748031496062992" bottom="0.15748031496062992" header="0" footer="0.15748031496062992"/>
  <pageSetup scale="75" fitToHeight="0" orientation="landscape" blackAndWhite="1" errors="NA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tabSelected="1" zoomScale="90" zoomScaleNormal="90" workbookViewId="0">
      <selection activeCell="N26" sqref="N26"/>
    </sheetView>
  </sheetViews>
  <sheetFormatPr baseColWidth="10" defaultRowHeight="10.5" x14ac:dyDescent="0.15"/>
  <cols>
    <col min="1" max="1" width="2.5703125" style="29" customWidth="1"/>
    <col min="2" max="2" width="4.7109375" style="29" customWidth="1"/>
    <col min="3" max="3" width="57.5703125" style="29" customWidth="1"/>
    <col min="4" max="4" width="16.85546875" style="29" bestFit="1" customWidth="1"/>
    <col min="5" max="5" width="14.85546875" style="29" bestFit="1" customWidth="1"/>
    <col min="6" max="6" width="16.85546875" style="29" bestFit="1" customWidth="1"/>
    <col min="7" max="8" width="15.7109375" style="29" bestFit="1" customWidth="1"/>
    <col min="9" max="9" width="16.85546875" style="29" bestFit="1" customWidth="1"/>
    <col min="10" max="16384" width="11.42578125" style="29"/>
  </cols>
  <sheetData>
    <row r="1" spans="1:9" ht="12" x14ac:dyDescent="0.15">
      <c r="A1" s="54" t="s">
        <v>79</v>
      </c>
      <c r="B1" s="55"/>
      <c r="C1" s="55"/>
      <c r="D1" s="55"/>
      <c r="E1" s="55"/>
      <c r="F1" s="55"/>
      <c r="G1" s="55"/>
      <c r="H1" s="55"/>
      <c r="I1" s="56"/>
    </row>
    <row r="2" spans="1:9" ht="12" x14ac:dyDescent="0.15">
      <c r="A2" s="57" t="s">
        <v>47</v>
      </c>
      <c r="B2" s="58"/>
      <c r="C2" s="58"/>
      <c r="D2" s="58"/>
      <c r="E2" s="58"/>
      <c r="F2" s="58"/>
      <c r="G2" s="58"/>
      <c r="H2" s="58"/>
      <c r="I2" s="59"/>
    </row>
    <row r="3" spans="1:9" ht="12" x14ac:dyDescent="0.15">
      <c r="A3" s="57" t="s">
        <v>82</v>
      </c>
      <c r="B3" s="58"/>
      <c r="C3" s="58"/>
      <c r="D3" s="58"/>
      <c r="E3" s="58"/>
      <c r="F3" s="58"/>
      <c r="G3" s="58"/>
      <c r="H3" s="58"/>
      <c r="I3" s="59"/>
    </row>
    <row r="4" spans="1:9" ht="12.75" thickBot="1" x14ac:dyDescent="0.2">
      <c r="A4" s="60" t="s">
        <v>11</v>
      </c>
      <c r="B4" s="61"/>
      <c r="C4" s="61"/>
      <c r="D4" s="61"/>
      <c r="E4" s="61"/>
      <c r="F4" s="61"/>
      <c r="G4" s="61"/>
      <c r="H4" s="61"/>
      <c r="I4" s="62"/>
    </row>
    <row r="5" spans="1:9" ht="12.75" thickBot="1" x14ac:dyDescent="0.2">
      <c r="A5" s="54" t="s">
        <v>3</v>
      </c>
      <c r="B5" s="55"/>
      <c r="C5" s="56"/>
      <c r="D5" s="66" t="s">
        <v>48</v>
      </c>
      <c r="E5" s="67"/>
      <c r="F5" s="67"/>
      <c r="G5" s="67"/>
      <c r="H5" s="68"/>
      <c r="I5" s="69" t="s">
        <v>49</v>
      </c>
    </row>
    <row r="6" spans="1:9" ht="24.75" thickBot="1" x14ac:dyDescent="0.2">
      <c r="A6" s="63"/>
      <c r="B6" s="64"/>
      <c r="C6" s="65"/>
      <c r="D6" s="30" t="s">
        <v>50</v>
      </c>
      <c r="E6" s="30" t="s">
        <v>51</v>
      </c>
      <c r="F6" s="30" t="s">
        <v>52</v>
      </c>
      <c r="G6" s="30" t="s">
        <v>53</v>
      </c>
      <c r="H6" s="30" t="s">
        <v>54</v>
      </c>
      <c r="I6" s="70"/>
    </row>
    <row r="7" spans="1:9" ht="12" x14ac:dyDescent="0.15">
      <c r="A7" s="32"/>
      <c r="B7" s="33"/>
      <c r="C7" s="34"/>
      <c r="D7" s="31"/>
      <c r="E7" s="31"/>
      <c r="F7" s="31"/>
      <c r="G7" s="31"/>
      <c r="H7" s="31"/>
      <c r="I7" s="31"/>
    </row>
    <row r="8" spans="1:9" s="43" customFormat="1" ht="12" x14ac:dyDescent="0.15">
      <c r="A8" s="71" t="s">
        <v>18</v>
      </c>
      <c r="B8" s="72"/>
      <c r="C8" s="53"/>
      <c r="D8" s="42">
        <f>D9+D12+D21+D25+D28+D33</f>
        <v>12491139903.440002</v>
      </c>
      <c r="E8" s="42">
        <f t="shared" ref="E8:H8" si="0">E9+E12+E21+E25+E28+E33</f>
        <v>51584350.189999938</v>
      </c>
      <c r="F8" s="42">
        <f t="shared" si="0"/>
        <v>12542724253.62999</v>
      </c>
      <c r="G8" s="42">
        <f t="shared" si="0"/>
        <v>4433441101.7600002</v>
      </c>
      <c r="H8" s="42">
        <f t="shared" si="0"/>
        <v>4414696469.6400003</v>
      </c>
      <c r="I8" s="42">
        <f>SUM(I12+I21)</f>
        <v>8109283151.8699942</v>
      </c>
    </row>
    <row r="9" spans="1:9" ht="12" x14ac:dyDescent="0.15">
      <c r="A9" s="32"/>
      <c r="B9" s="52" t="s">
        <v>55</v>
      </c>
      <c r="C9" s="53"/>
      <c r="D9" s="42">
        <f>D10+D11</f>
        <v>0</v>
      </c>
      <c r="E9" s="42">
        <f t="shared" ref="E9:I9" si="1">E10+E11</f>
        <v>0</v>
      </c>
      <c r="F9" s="42">
        <f t="shared" si="1"/>
        <v>0</v>
      </c>
      <c r="G9" s="42">
        <f t="shared" si="1"/>
        <v>0</v>
      </c>
      <c r="H9" s="42">
        <f t="shared" si="1"/>
        <v>0</v>
      </c>
      <c r="I9" s="42">
        <f t="shared" si="1"/>
        <v>0</v>
      </c>
    </row>
    <row r="10" spans="1:9" ht="12" x14ac:dyDescent="0.15">
      <c r="A10" s="32"/>
      <c r="B10" s="33"/>
      <c r="C10" s="34" t="s">
        <v>56</v>
      </c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</row>
    <row r="11" spans="1:9" ht="12" x14ac:dyDescent="0.15">
      <c r="A11" s="32"/>
      <c r="B11" s="33"/>
      <c r="C11" s="34" t="s">
        <v>57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</row>
    <row r="12" spans="1:9" ht="12" x14ac:dyDescent="0.15">
      <c r="A12" s="32"/>
      <c r="B12" s="52" t="s">
        <v>58</v>
      </c>
      <c r="C12" s="53"/>
      <c r="D12" s="42">
        <f>SUM(D13:D20)</f>
        <v>11129866535.520002</v>
      </c>
      <c r="E12" s="42">
        <f t="shared" ref="E12:I12" si="2">SUM(E13:E20)</f>
        <v>-83192040.630000114</v>
      </c>
      <c r="F12" s="42">
        <f t="shared" si="2"/>
        <v>11046674494.88999</v>
      </c>
      <c r="G12" s="42">
        <f t="shared" si="2"/>
        <v>3813881926.8500004</v>
      </c>
      <c r="H12" s="42">
        <f t="shared" si="2"/>
        <v>3798148906.7400007</v>
      </c>
      <c r="I12" s="42">
        <f t="shared" si="2"/>
        <v>7232792568.0399933</v>
      </c>
    </row>
    <row r="13" spans="1:9" ht="12" x14ac:dyDescent="0.15">
      <c r="A13" s="32"/>
      <c r="B13" s="33"/>
      <c r="C13" s="34" t="s">
        <v>59</v>
      </c>
      <c r="D13" s="31">
        <v>8141612579.8400011</v>
      </c>
      <c r="E13" s="31">
        <v>-684663505.27000022</v>
      </c>
      <c r="F13" s="31">
        <v>7456949074.569993</v>
      </c>
      <c r="G13" s="31">
        <v>2612215930.3099999</v>
      </c>
      <c r="H13" s="31">
        <v>2596482910.2000003</v>
      </c>
      <c r="I13" s="31">
        <f>F13-G13</f>
        <v>4844733144.2599926</v>
      </c>
    </row>
    <row r="14" spans="1:9" ht="12" x14ac:dyDescent="0.15">
      <c r="A14" s="32"/>
      <c r="B14" s="33"/>
      <c r="C14" s="34" t="s">
        <v>60</v>
      </c>
      <c r="D14" s="31">
        <v>875405352.64999998</v>
      </c>
      <c r="E14" s="31">
        <v>263898252.19000003</v>
      </c>
      <c r="F14" s="31">
        <v>1139303604.8400002</v>
      </c>
      <c r="G14" s="31">
        <v>415800813.3599999</v>
      </c>
      <c r="H14" s="31">
        <v>415800813.3599999</v>
      </c>
      <c r="I14" s="31">
        <f t="shared" ref="I14:I20" si="3">F14-G14</f>
        <v>723502791.48000026</v>
      </c>
    </row>
    <row r="15" spans="1:9" ht="12" x14ac:dyDescent="0.15">
      <c r="A15" s="32"/>
      <c r="B15" s="33"/>
      <c r="C15" s="34" t="s">
        <v>61</v>
      </c>
      <c r="D15" s="31">
        <v>920352288.27000022</v>
      </c>
      <c r="E15" s="31">
        <v>28604211.299999997</v>
      </c>
      <c r="F15" s="31">
        <v>948956499.57000017</v>
      </c>
      <c r="G15" s="31">
        <v>368447631.12</v>
      </c>
      <c r="H15" s="31">
        <v>368447631.12</v>
      </c>
      <c r="I15" s="31">
        <f t="shared" si="3"/>
        <v>580508868.45000017</v>
      </c>
    </row>
    <row r="16" spans="1:9" ht="12" x14ac:dyDescent="0.15">
      <c r="A16" s="32"/>
      <c r="B16" s="33"/>
      <c r="C16" s="34" t="s">
        <v>62</v>
      </c>
      <c r="D16" s="31">
        <v>154604874.01999998</v>
      </c>
      <c r="E16" s="31">
        <v>8416677.9499999993</v>
      </c>
      <c r="F16" s="31">
        <v>163021551.96999997</v>
      </c>
      <c r="G16" s="31">
        <v>36789703.269999996</v>
      </c>
      <c r="H16" s="31">
        <v>36789703.269999996</v>
      </c>
      <c r="I16" s="31">
        <f t="shared" si="3"/>
        <v>126231848.69999997</v>
      </c>
    </row>
    <row r="17" spans="1:9" ht="12" x14ac:dyDescent="0.15">
      <c r="A17" s="32"/>
      <c r="B17" s="33"/>
      <c r="C17" s="34" t="s">
        <v>63</v>
      </c>
      <c r="D17" s="31">
        <v>329654902.73999995</v>
      </c>
      <c r="E17" s="31">
        <v>4027948.3</v>
      </c>
      <c r="F17" s="31">
        <v>333682851.03999978</v>
      </c>
      <c r="G17" s="31">
        <v>116709947.77999999</v>
      </c>
      <c r="H17" s="31">
        <v>116709947.77999999</v>
      </c>
      <c r="I17" s="31">
        <f t="shared" si="3"/>
        <v>216972903.25999981</v>
      </c>
    </row>
    <row r="18" spans="1:9" ht="12" x14ac:dyDescent="0.15">
      <c r="A18" s="32"/>
      <c r="B18" s="33"/>
      <c r="C18" s="34" t="s">
        <v>64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f t="shared" si="3"/>
        <v>0</v>
      </c>
    </row>
    <row r="19" spans="1:9" ht="12" x14ac:dyDescent="0.15">
      <c r="A19" s="32"/>
      <c r="B19" s="33"/>
      <c r="C19" s="34" t="s">
        <v>65</v>
      </c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f t="shared" si="3"/>
        <v>0</v>
      </c>
    </row>
    <row r="20" spans="1:9" ht="12" x14ac:dyDescent="0.15">
      <c r="A20" s="32"/>
      <c r="B20" s="33"/>
      <c r="C20" s="34" t="s">
        <v>66</v>
      </c>
      <c r="D20" s="31">
        <v>708236538</v>
      </c>
      <c r="E20" s="31">
        <v>296524374.90000004</v>
      </c>
      <c r="F20" s="31">
        <v>1004760912.9000001</v>
      </c>
      <c r="G20" s="31">
        <v>263917901.00999999</v>
      </c>
      <c r="H20" s="31">
        <v>263917901.00999999</v>
      </c>
      <c r="I20" s="31">
        <f t="shared" si="3"/>
        <v>740843011.8900001</v>
      </c>
    </row>
    <row r="21" spans="1:9" ht="12" x14ac:dyDescent="0.15">
      <c r="A21" s="32"/>
      <c r="B21" s="52" t="s">
        <v>67</v>
      </c>
      <c r="C21" s="53"/>
      <c r="D21" s="42">
        <f>SUM(D22:D24)</f>
        <v>1361273367.9200003</v>
      </c>
      <c r="E21" s="42">
        <f t="shared" ref="E21:I21" si="4">SUM(E22:E24)</f>
        <v>134776390.82000005</v>
      </c>
      <c r="F21" s="42">
        <f t="shared" si="4"/>
        <v>1496049758.7400005</v>
      </c>
      <c r="G21" s="42">
        <f t="shared" si="4"/>
        <v>619559174.90999973</v>
      </c>
      <c r="H21" s="42">
        <f t="shared" si="4"/>
        <v>616547562.89999974</v>
      </c>
      <c r="I21" s="42">
        <f t="shared" si="4"/>
        <v>876490583.83000088</v>
      </c>
    </row>
    <row r="22" spans="1:9" ht="11.25" customHeight="1" x14ac:dyDescent="0.15">
      <c r="A22" s="32"/>
      <c r="B22" s="33"/>
      <c r="C22" s="34" t="s">
        <v>68</v>
      </c>
      <c r="D22" s="31">
        <v>1278306609.5900004</v>
      </c>
      <c r="E22" s="31">
        <v>70421340.570000038</v>
      </c>
      <c r="F22" s="31">
        <v>1348727950.1600006</v>
      </c>
      <c r="G22" s="31">
        <v>584853231.56999969</v>
      </c>
      <c r="H22" s="31">
        <v>581841619.5599997</v>
      </c>
      <c r="I22" s="31">
        <f>F22-G22</f>
        <v>763874718.59000087</v>
      </c>
    </row>
    <row r="23" spans="1:9" ht="11.25" customHeight="1" x14ac:dyDescent="0.15">
      <c r="A23" s="32"/>
      <c r="B23" s="33"/>
      <c r="C23" s="34" t="s">
        <v>69</v>
      </c>
      <c r="D23" s="31">
        <v>82966758.329999998</v>
      </c>
      <c r="E23" s="31">
        <v>64355050.25</v>
      </c>
      <c r="F23" s="31">
        <v>147321808.58000001</v>
      </c>
      <c r="G23" s="31">
        <v>34705943.340000004</v>
      </c>
      <c r="H23" s="31">
        <v>34705943.340000004</v>
      </c>
      <c r="I23" s="31">
        <f>F23-G23</f>
        <v>112615865.24000001</v>
      </c>
    </row>
    <row r="24" spans="1:9" ht="12" x14ac:dyDescent="0.15">
      <c r="A24" s="32"/>
      <c r="B24" s="33"/>
      <c r="C24" s="34" t="s">
        <v>70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</row>
    <row r="25" spans="1:9" ht="12" x14ac:dyDescent="0.15">
      <c r="A25" s="32"/>
      <c r="B25" s="73" t="s">
        <v>39</v>
      </c>
      <c r="C25" s="74"/>
      <c r="D25" s="31">
        <f>D26+D27</f>
        <v>0</v>
      </c>
      <c r="E25" s="31">
        <f t="shared" ref="E25:I25" si="5">E26+E27</f>
        <v>0</v>
      </c>
      <c r="F25" s="31">
        <f t="shared" si="5"/>
        <v>0</v>
      </c>
      <c r="G25" s="31">
        <f t="shared" si="5"/>
        <v>0</v>
      </c>
      <c r="H25" s="31">
        <f t="shared" si="5"/>
        <v>0</v>
      </c>
      <c r="I25" s="31">
        <f t="shared" si="5"/>
        <v>0</v>
      </c>
    </row>
    <row r="26" spans="1:9" ht="12" x14ac:dyDescent="0.15">
      <c r="A26" s="32"/>
      <c r="B26" s="33"/>
      <c r="C26" s="34" t="s">
        <v>71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</row>
    <row r="27" spans="1:9" ht="12" x14ac:dyDescent="0.15">
      <c r="A27" s="32"/>
      <c r="B27" s="33"/>
      <c r="C27" s="34" t="s">
        <v>72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</row>
    <row r="28" spans="1:9" ht="12" x14ac:dyDescent="0.15">
      <c r="A28" s="32"/>
      <c r="B28" s="52" t="s">
        <v>73</v>
      </c>
      <c r="C28" s="53"/>
      <c r="D28" s="42">
        <f>SUM(D29:D32)</f>
        <v>0</v>
      </c>
      <c r="E28" s="42">
        <f t="shared" ref="E28:I28" si="6">SUM(E29:E32)</f>
        <v>0</v>
      </c>
      <c r="F28" s="42">
        <f t="shared" si="6"/>
        <v>0</v>
      </c>
      <c r="G28" s="42">
        <f t="shared" si="6"/>
        <v>0</v>
      </c>
      <c r="H28" s="42">
        <f t="shared" si="6"/>
        <v>0</v>
      </c>
      <c r="I28" s="42">
        <f t="shared" si="6"/>
        <v>0</v>
      </c>
    </row>
    <row r="29" spans="1:9" ht="12" x14ac:dyDescent="0.15">
      <c r="A29" s="32"/>
      <c r="B29" s="33"/>
      <c r="C29" s="34" t="s">
        <v>29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</row>
    <row r="30" spans="1:9" ht="12" x14ac:dyDescent="0.15">
      <c r="A30" s="32"/>
      <c r="B30" s="33"/>
      <c r="C30" s="34" t="s">
        <v>74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</row>
    <row r="31" spans="1:9" ht="12" x14ac:dyDescent="0.15">
      <c r="A31" s="32"/>
      <c r="B31" s="33"/>
      <c r="C31" s="34" t="s">
        <v>75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</row>
    <row r="32" spans="1:9" ht="12" x14ac:dyDescent="0.15">
      <c r="A32" s="32"/>
      <c r="B32" s="33"/>
      <c r="C32" s="34" t="s">
        <v>76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</row>
    <row r="33" spans="1:9" ht="12" x14ac:dyDescent="0.15">
      <c r="A33" s="32"/>
      <c r="B33" s="52" t="s">
        <v>77</v>
      </c>
      <c r="C33" s="53"/>
      <c r="D33" s="31">
        <f>D34</f>
        <v>0</v>
      </c>
      <c r="E33" s="31">
        <f t="shared" ref="E33:I33" si="7">E34</f>
        <v>0</v>
      </c>
      <c r="F33" s="31">
        <f t="shared" si="7"/>
        <v>0</v>
      </c>
      <c r="G33" s="31">
        <f t="shared" si="7"/>
        <v>0</v>
      </c>
      <c r="H33" s="31">
        <f t="shared" si="7"/>
        <v>0</v>
      </c>
      <c r="I33" s="31">
        <f t="shared" si="7"/>
        <v>0</v>
      </c>
    </row>
    <row r="34" spans="1:9" ht="12" x14ac:dyDescent="0.15">
      <c r="A34" s="32"/>
      <c r="B34" s="33"/>
      <c r="C34" s="34" t="s">
        <v>33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</row>
    <row r="35" spans="1:9" s="43" customFormat="1" ht="12" x14ac:dyDescent="0.15">
      <c r="A35" s="71" t="s">
        <v>34</v>
      </c>
      <c r="B35" s="72"/>
      <c r="C35" s="53"/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</row>
    <row r="36" spans="1:9" s="43" customFormat="1" ht="12" x14ac:dyDescent="0.15">
      <c r="A36" s="71" t="s">
        <v>35</v>
      </c>
      <c r="B36" s="72"/>
      <c r="C36" s="53"/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</row>
    <row r="37" spans="1:9" s="43" customFormat="1" ht="12" x14ac:dyDescent="0.15">
      <c r="A37" s="71" t="s">
        <v>78</v>
      </c>
      <c r="B37" s="72"/>
      <c r="C37" s="53"/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</row>
    <row r="38" spans="1:9" ht="12.75" thickBot="1" x14ac:dyDescent="0.2">
      <c r="A38" s="35"/>
      <c r="B38" s="36"/>
      <c r="C38" s="37"/>
      <c r="D38" s="31"/>
      <c r="E38" s="31"/>
      <c r="F38" s="31"/>
      <c r="G38" s="31"/>
      <c r="H38" s="31"/>
      <c r="I38" s="31"/>
    </row>
    <row r="39" spans="1:9" s="43" customFormat="1" ht="12.75" thickBot="1" x14ac:dyDescent="0.2">
      <c r="A39" s="38"/>
      <c r="B39" s="77" t="s">
        <v>9</v>
      </c>
      <c r="C39" s="77"/>
      <c r="D39" s="44">
        <f>D8+D35+D36+D37</f>
        <v>12491139903.440002</v>
      </c>
      <c r="E39" s="44">
        <f t="shared" ref="E39:I39" si="8">E8+E35+E36+E37</f>
        <v>51584350.189999938</v>
      </c>
      <c r="F39" s="44">
        <f t="shared" si="8"/>
        <v>12542724253.62999</v>
      </c>
      <c r="G39" s="44">
        <f t="shared" si="8"/>
        <v>4433441101.7600002</v>
      </c>
      <c r="H39" s="44">
        <f t="shared" si="8"/>
        <v>4414696469.6400003</v>
      </c>
      <c r="I39" s="44">
        <f t="shared" si="8"/>
        <v>8109283151.8699942</v>
      </c>
    </row>
    <row r="41" spans="1:9" customFormat="1" ht="12.75" x14ac:dyDescent="0.2">
      <c r="A41" s="39" t="s">
        <v>4</v>
      </c>
      <c r="B41" s="40"/>
      <c r="C41" s="39"/>
      <c r="D41" s="39"/>
      <c r="E41" s="39"/>
      <c r="F41" s="39"/>
      <c r="G41" s="39"/>
      <c r="H41" s="39"/>
    </row>
    <row r="42" spans="1:9" customFormat="1" ht="12.75" x14ac:dyDescent="0.2">
      <c r="A42" s="39"/>
      <c r="B42" s="40"/>
      <c r="C42" s="39"/>
      <c r="D42" s="39"/>
      <c r="E42" s="39"/>
      <c r="F42" s="39"/>
      <c r="G42" s="39"/>
      <c r="H42" s="39"/>
    </row>
    <row r="43" spans="1:9" customFormat="1" ht="12.75" x14ac:dyDescent="0.2">
      <c r="A43" s="39"/>
      <c r="B43" s="40"/>
      <c r="C43" s="39"/>
      <c r="D43" s="39"/>
      <c r="E43" s="39"/>
      <c r="F43" s="39"/>
      <c r="G43" s="39"/>
      <c r="H43" s="39"/>
    </row>
    <row r="44" spans="1:9" customFormat="1" ht="12.75" x14ac:dyDescent="0.2">
      <c r="A44" s="39"/>
      <c r="B44" s="40"/>
      <c r="C44" s="39"/>
      <c r="D44" s="39"/>
      <c r="E44" s="39"/>
      <c r="F44" s="39"/>
      <c r="G44" s="39"/>
      <c r="H44" s="39"/>
    </row>
    <row r="45" spans="1:9" customFormat="1" ht="12.75" x14ac:dyDescent="0.2">
      <c r="A45" s="39"/>
      <c r="B45" s="39"/>
      <c r="C45" s="41"/>
      <c r="D45" s="39"/>
      <c r="E45" s="39"/>
      <c r="F45" s="39"/>
      <c r="G45" s="39"/>
      <c r="H45" s="39"/>
    </row>
    <row r="46" spans="1:9" customFormat="1" ht="12.75" x14ac:dyDescent="0.2">
      <c r="A46" s="75" t="s">
        <v>80</v>
      </c>
      <c r="B46" s="75"/>
      <c r="C46" s="75"/>
      <c r="D46" s="75"/>
      <c r="E46" s="75"/>
      <c r="F46" s="75"/>
      <c r="G46" s="75"/>
      <c r="H46" s="75"/>
      <c r="I46" s="75"/>
    </row>
    <row r="47" spans="1:9" customFormat="1" ht="12.75" x14ac:dyDescent="0.2">
      <c r="A47" s="76" t="s">
        <v>8</v>
      </c>
      <c r="B47" s="76"/>
      <c r="C47" s="76"/>
      <c r="D47" s="76"/>
      <c r="E47" s="76"/>
      <c r="F47" s="76"/>
      <c r="G47" s="76"/>
      <c r="H47" s="76"/>
      <c r="I47" s="76"/>
    </row>
    <row r="48" spans="1:9" customFormat="1" ht="12.75" x14ac:dyDescent="0.2">
      <c r="A48" s="76" t="s">
        <v>81</v>
      </c>
      <c r="B48" s="76"/>
      <c r="C48" s="76"/>
      <c r="D48" s="76"/>
      <c r="E48" s="76"/>
      <c r="F48" s="76"/>
      <c r="G48" s="76"/>
      <c r="H48" s="76"/>
      <c r="I48" s="76"/>
    </row>
  </sheetData>
  <mergeCells count="21">
    <mergeCell ref="A46:I46"/>
    <mergeCell ref="A47:I47"/>
    <mergeCell ref="A48:I48"/>
    <mergeCell ref="B33:C33"/>
    <mergeCell ref="A35:C35"/>
    <mergeCell ref="A36:C36"/>
    <mergeCell ref="A37:C37"/>
    <mergeCell ref="B39:C39"/>
    <mergeCell ref="B28:C28"/>
    <mergeCell ref="A1:I1"/>
    <mergeCell ref="A2:I2"/>
    <mergeCell ref="A3:I3"/>
    <mergeCell ref="A4:I4"/>
    <mergeCell ref="A5:C6"/>
    <mergeCell ref="D5:H5"/>
    <mergeCell ref="I5:I6"/>
    <mergeCell ref="A8:C8"/>
    <mergeCell ref="B9:C9"/>
    <mergeCell ref="B12:C12"/>
    <mergeCell ref="B21:C21"/>
    <mergeCell ref="B25:C25"/>
  </mergeCells>
  <pageMargins left="0.7" right="0.7" top="0.75" bottom="0.75" header="0.3" footer="0.3"/>
  <pageSetup scale="77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Recuperado_Hoja1</vt:lpstr>
      <vt:lpstr>Hoja1</vt:lpstr>
      <vt:lpstr>Recuperado_Hoja1!Área_de_impresión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Flores Montes Jordi Edwing</dc:creator>
  <cp:lastModifiedBy>Flores Montes Jordi Edwing</cp:lastModifiedBy>
  <cp:lastPrinted>2025-06-04T19:26:15Z</cp:lastPrinted>
  <dcterms:created xsi:type="dcterms:W3CDTF">2025-04-02T19:02:24Z</dcterms:created>
  <dcterms:modified xsi:type="dcterms:W3CDTF">2025-07-07T22:32:27Z</dcterms:modified>
</cp:coreProperties>
</file>