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Estado de Situacion Financiera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G104" i="1" l="1"/>
  <c r="AF104" i="1"/>
  <c r="BN103" i="1"/>
  <c r="BM103" i="1"/>
  <c r="AG103" i="1"/>
  <c r="AF103" i="1"/>
  <c r="BN102" i="1"/>
  <c r="BM102" i="1"/>
  <c r="AG102" i="1"/>
  <c r="AF102" i="1"/>
  <c r="BN101" i="1"/>
  <c r="BM101" i="1"/>
  <c r="AG101" i="1"/>
  <c r="AF101" i="1"/>
  <c r="BN100" i="1"/>
  <c r="BM100" i="1"/>
  <c r="AG100" i="1"/>
  <c r="AF100" i="1"/>
  <c r="BN99" i="1"/>
  <c r="BM99" i="1"/>
  <c r="AG99" i="1"/>
  <c r="AF99" i="1"/>
  <c r="BN98" i="1"/>
  <c r="BM98" i="1"/>
  <c r="AG98" i="1"/>
  <c r="AF98" i="1"/>
  <c r="BN97" i="1"/>
  <c r="BM97" i="1"/>
  <c r="AG97" i="1"/>
  <c r="AF97" i="1"/>
  <c r="BN96" i="1"/>
  <c r="BM96" i="1"/>
  <c r="AG96" i="1"/>
  <c r="AF96" i="1"/>
  <c r="BN95" i="1"/>
  <c r="BM95" i="1"/>
  <c r="AG95" i="1"/>
  <c r="AF95" i="1"/>
  <c r="BN94" i="1"/>
  <c r="BM94" i="1"/>
  <c r="AG94" i="1"/>
  <c r="AF94" i="1"/>
  <c r="BN93" i="1"/>
  <c r="BM93" i="1"/>
  <c r="AG93" i="1"/>
  <c r="AF93" i="1"/>
  <c r="BN92" i="1"/>
  <c r="BM92" i="1"/>
  <c r="AG92" i="1"/>
  <c r="AF92" i="1"/>
  <c r="BN91" i="1"/>
  <c r="BM91" i="1"/>
  <c r="AG91" i="1"/>
  <c r="AF91" i="1"/>
  <c r="BN90" i="1"/>
  <c r="BM90" i="1"/>
  <c r="AG90" i="1"/>
  <c r="AF90" i="1"/>
  <c r="BN89" i="1"/>
  <c r="BM89" i="1"/>
  <c r="AG89" i="1"/>
  <c r="AF89" i="1"/>
  <c r="BN88" i="1"/>
  <c r="BM88" i="1"/>
  <c r="AG88" i="1"/>
  <c r="AF88" i="1"/>
  <c r="BN87" i="1"/>
  <c r="BM87" i="1"/>
  <c r="AG87" i="1"/>
  <c r="AF87" i="1"/>
  <c r="BN86" i="1"/>
  <c r="BM86" i="1"/>
  <c r="AG86" i="1"/>
  <c r="AF86" i="1"/>
  <c r="BN85" i="1"/>
  <c r="BM85" i="1"/>
  <c r="AG85" i="1"/>
  <c r="AF85" i="1"/>
  <c r="BN84" i="1"/>
  <c r="BM84" i="1"/>
  <c r="AG84" i="1"/>
  <c r="AF84" i="1"/>
  <c r="BN83" i="1"/>
  <c r="BM83" i="1"/>
  <c r="AG83" i="1"/>
  <c r="AF83" i="1"/>
  <c r="BN82" i="1"/>
  <c r="BN104" i="1" s="1"/>
  <c r="BM82" i="1"/>
  <c r="BM104" i="1" s="1"/>
  <c r="AG82" i="1"/>
  <c r="AF82" i="1"/>
  <c r="AG81" i="1"/>
  <c r="AF81" i="1"/>
  <c r="AG80" i="1"/>
  <c r="AF80" i="1"/>
  <c r="AG79" i="1"/>
  <c r="AF79" i="1"/>
  <c r="BN78" i="1"/>
  <c r="BM78" i="1"/>
  <c r="AG78" i="1"/>
  <c r="AF78" i="1"/>
  <c r="BN77" i="1"/>
  <c r="BM77" i="1"/>
  <c r="AG77" i="1"/>
  <c r="AF77" i="1"/>
  <c r="BN76" i="1"/>
  <c r="BM76" i="1"/>
  <c r="AG76" i="1"/>
  <c r="AF76" i="1"/>
  <c r="BN75" i="1"/>
  <c r="BM75" i="1"/>
  <c r="AG75" i="1"/>
  <c r="AF75" i="1"/>
  <c r="BN74" i="1"/>
  <c r="BM74" i="1"/>
  <c r="AG74" i="1"/>
  <c r="AF74" i="1"/>
  <c r="BN73" i="1"/>
  <c r="BM73" i="1"/>
  <c r="AG73" i="1"/>
  <c r="AF73" i="1"/>
  <c r="BN72" i="1"/>
  <c r="BM72" i="1"/>
  <c r="AG72" i="1"/>
  <c r="AF72" i="1"/>
  <c r="BN71" i="1"/>
  <c r="BM71" i="1"/>
  <c r="AG71" i="1"/>
  <c r="AF71" i="1"/>
  <c r="BN70" i="1"/>
  <c r="BM70" i="1"/>
  <c r="AG70" i="1"/>
  <c r="AF70" i="1"/>
  <c r="BN69" i="1"/>
  <c r="BM69" i="1"/>
  <c r="AG69" i="1"/>
  <c r="AF69" i="1"/>
  <c r="BN68" i="1"/>
  <c r="BM68" i="1"/>
  <c r="AG68" i="1"/>
  <c r="AF68" i="1"/>
  <c r="BN67" i="1"/>
  <c r="BM67" i="1"/>
  <c r="AG67" i="1"/>
  <c r="AF67" i="1"/>
  <c r="BN66" i="1"/>
  <c r="BM66" i="1"/>
  <c r="AG66" i="1"/>
  <c r="AF66" i="1"/>
  <c r="BN65" i="1"/>
  <c r="BM65" i="1"/>
  <c r="AG65" i="1"/>
  <c r="AF65" i="1"/>
  <c r="BN64" i="1"/>
  <c r="BM64" i="1"/>
  <c r="AG64" i="1"/>
  <c r="AF64" i="1"/>
  <c r="BN63" i="1"/>
  <c r="BM63" i="1"/>
  <c r="AG63" i="1"/>
  <c r="AF63" i="1"/>
  <c r="BN62" i="1"/>
  <c r="BM62" i="1"/>
  <c r="AG62" i="1"/>
  <c r="AF62" i="1"/>
  <c r="BN61" i="1"/>
  <c r="BM61" i="1"/>
  <c r="AG61" i="1"/>
  <c r="AF61" i="1"/>
  <c r="BN60" i="1"/>
  <c r="BM60" i="1"/>
  <c r="AG60" i="1"/>
  <c r="AF60" i="1"/>
  <c r="BN59" i="1"/>
  <c r="BN57" i="1" s="1"/>
  <c r="BM59" i="1"/>
  <c r="AF59" i="1"/>
  <c r="BN58" i="1"/>
  <c r="BM58" i="1"/>
  <c r="BM57" i="1" s="1"/>
  <c r="AG58" i="1"/>
  <c r="AF58" i="1"/>
  <c r="AG57" i="1"/>
  <c r="AF57" i="1"/>
  <c r="BN56" i="1"/>
  <c r="BM56" i="1"/>
  <c r="AG56" i="1"/>
  <c r="AF56" i="1"/>
  <c r="BN55" i="1"/>
  <c r="BM55" i="1"/>
  <c r="AG55" i="1"/>
  <c r="AF55" i="1"/>
  <c r="BN54" i="1"/>
  <c r="BM54" i="1"/>
  <c r="AG54" i="1"/>
  <c r="AG53" i="1" s="1"/>
  <c r="AF54" i="1"/>
  <c r="AF53" i="1" s="1"/>
  <c r="BN53" i="1"/>
  <c r="BN52" i="1"/>
  <c r="BM52" i="1"/>
  <c r="AG52" i="1"/>
  <c r="AF52" i="1"/>
  <c r="BN51" i="1"/>
  <c r="BN50" i="1" s="1"/>
  <c r="BM51" i="1"/>
  <c r="BM50" i="1" s="1"/>
  <c r="AG51" i="1"/>
  <c r="AF51" i="1"/>
  <c r="AG50" i="1"/>
  <c r="AF50" i="1"/>
  <c r="AG49" i="1"/>
  <c r="AF49" i="1"/>
  <c r="BN47" i="1"/>
  <c r="BM47" i="1"/>
  <c r="BN46" i="1"/>
  <c r="BM46" i="1"/>
  <c r="BN45" i="1"/>
  <c r="BM45" i="1"/>
  <c r="AG45" i="1"/>
  <c r="AF45" i="1"/>
  <c r="AG44" i="1"/>
  <c r="AF44" i="1"/>
  <c r="BN43" i="1"/>
  <c r="BM43" i="1"/>
  <c r="AG43" i="1"/>
  <c r="AF43" i="1"/>
  <c r="BN42" i="1"/>
  <c r="BM42" i="1"/>
  <c r="AG42" i="1"/>
  <c r="AG41" i="1" s="1"/>
  <c r="AF42" i="1"/>
  <c r="BN41" i="1"/>
  <c r="BN40" i="1" s="1"/>
  <c r="BM41" i="1"/>
  <c r="BM40" i="1" s="1"/>
  <c r="AF41" i="1"/>
  <c r="AG40" i="1"/>
  <c r="AF40" i="1"/>
  <c r="BN39" i="1"/>
  <c r="BM39" i="1"/>
  <c r="AG39" i="1"/>
  <c r="AF39" i="1"/>
  <c r="BN38" i="1"/>
  <c r="BM38" i="1"/>
  <c r="AG38" i="1"/>
  <c r="AF38" i="1"/>
  <c r="BN37" i="1"/>
  <c r="BM37" i="1"/>
  <c r="AG37" i="1"/>
  <c r="AG36" i="1" s="1"/>
  <c r="AF37" i="1"/>
  <c r="AF36" i="1" s="1"/>
  <c r="BN36" i="1"/>
  <c r="BM36" i="1"/>
  <c r="BN35" i="1"/>
  <c r="BM35" i="1"/>
  <c r="AG35" i="1"/>
  <c r="AF35" i="1"/>
  <c r="BN34" i="1"/>
  <c r="BN33" i="1" s="1"/>
  <c r="BM34" i="1"/>
  <c r="AG34" i="1"/>
  <c r="AF34" i="1"/>
  <c r="BM33" i="1"/>
  <c r="AG33" i="1"/>
  <c r="AF33" i="1"/>
  <c r="BN32" i="1"/>
  <c r="BM32" i="1"/>
  <c r="AG32" i="1"/>
  <c r="AF32" i="1"/>
  <c r="BN31" i="1"/>
  <c r="BM31" i="1"/>
  <c r="AG31" i="1"/>
  <c r="AF31" i="1"/>
  <c r="AF30" i="1" s="1"/>
  <c r="BN30" i="1"/>
  <c r="BN29" i="1" s="1"/>
  <c r="BM30" i="1"/>
  <c r="BM29" i="1" s="1"/>
  <c r="AG29" i="1"/>
  <c r="AF29" i="1"/>
  <c r="BN28" i="1"/>
  <c r="BM28" i="1"/>
  <c r="AG28" i="1"/>
  <c r="AF28" i="1"/>
  <c r="BN27" i="1"/>
  <c r="BM27" i="1"/>
  <c r="AG27" i="1"/>
  <c r="AF27" i="1"/>
  <c r="BN26" i="1"/>
  <c r="BM26" i="1"/>
  <c r="AG26" i="1"/>
  <c r="AF26" i="1"/>
  <c r="BN25" i="1"/>
  <c r="BM25" i="1"/>
  <c r="AG25" i="1"/>
  <c r="AG24" i="1" s="1"/>
  <c r="AF25" i="1"/>
  <c r="AF24" i="1" s="1"/>
  <c r="BN24" i="1"/>
  <c r="BM24" i="1"/>
  <c r="BN23" i="1"/>
  <c r="BM23" i="1"/>
  <c r="AG23" i="1"/>
  <c r="AF23" i="1"/>
  <c r="BN22" i="1"/>
  <c r="BM22" i="1"/>
  <c r="AG22" i="1"/>
  <c r="AF22" i="1"/>
  <c r="BN21" i="1"/>
  <c r="BM21" i="1"/>
  <c r="AG21" i="1"/>
  <c r="AF21" i="1"/>
  <c r="BN20" i="1"/>
  <c r="BM20" i="1"/>
  <c r="AG20" i="1"/>
  <c r="AF20" i="1"/>
  <c r="BN19" i="1"/>
  <c r="BM19" i="1"/>
  <c r="AG19" i="1"/>
  <c r="AF19" i="1"/>
  <c r="BN18" i="1"/>
  <c r="BM18" i="1"/>
  <c r="AG18" i="1"/>
  <c r="AF18" i="1"/>
  <c r="BN17" i="1"/>
  <c r="BM17" i="1"/>
  <c r="AG17" i="1"/>
  <c r="AF17" i="1"/>
  <c r="BN16" i="1"/>
  <c r="BM16" i="1"/>
  <c r="AG16" i="1"/>
  <c r="AF16" i="1"/>
  <c r="BN15" i="1"/>
  <c r="BM15" i="1"/>
  <c r="AG15" i="1"/>
  <c r="AF15" i="1"/>
  <c r="BN14" i="1"/>
  <c r="BM14" i="1"/>
  <c r="AG14" i="1"/>
  <c r="AF14" i="1"/>
  <c r="BN13" i="1"/>
  <c r="BM13" i="1"/>
  <c r="AG13" i="1"/>
  <c r="AF13" i="1"/>
  <c r="BN12" i="1"/>
  <c r="BM12" i="1"/>
  <c r="AG12" i="1"/>
  <c r="AF12" i="1"/>
  <c r="BN11" i="1"/>
  <c r="BM11" i="1"/>
  <c r="AG11" i="1"/>
  <c r="AF11" i="1"/>
  <c r="BN10" i="1"/>
  <c r="BM10" i="1"/>
  <c r="AG10" i="1"/>
  <c r="AF10" i="1"/>
  <c r="BN9" i="1"/>
  <c r="BN8" i="1" s="1"/>
  <c r="BM9" i="1"/>
  <c r="BM8" i="1" s="1"/>
  <c r="AG9" i="1"/>
  <c r="AG8" i="1" s="1"/>
  <c r="AF9" i="1"/>
  <c r="AF8" i="1" s="1"/>
  <c r="BN5" i="1"/>
  <c r="BM5" i="1"/>
  <c r="AG5" i="1"/>
  <c r="AF5" i="1"/>
  <c r="AG30" i="1" l="1"/>
  <c r="BM53" i="1"/>
  <c r="BM79" i="1"/>
  <c r="AF48" i="1"/>
  <c r="AF105" i="1" s="1"/>
  <c r="BN79" i="1"/>
  <c r="AG59" i="1"/>
  <c r="AG48" i="1"/>
  <c r="BM44" i="1"/>
  <c r="BM48" i="1" s="1"/>
  <c r="BM80" i="1" s="1"/>
  <c r="BM106" i="1" s="1"/>
  <c r="AF46" i="1"/>
  <c r="BN44" i="1"/>
  <c r="BN48" i="1" s="1"/>
  <c r="BN80" i="1" s="1"/>
  <c r="BN106" i="1" s="1"/>
  <c r="AG46" i="1"/>
  <c r="AF106" i="1" l="1"/>
  <c r="AG105" i="1"/>
  <c r="AG106" i="1" s="1"/>
</calcChain>
</file>

<file path=xl/sharedStrings.xml><?xml version="1.0" encoding="utf-8"?>
<sst xmlns="http://schemas.openxmlformats.org/spreadsheetml/2006/main" count="392" uniqueCount="391">
  <si>
    <t>(Cifra en pesos)</t>
  </si>
  <si>
    <t>CTA.</t>
  </si>
  <si>
    <t>CONCEPTO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</si>
  <si>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</si>
  <si>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</si>
  <si>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</si>
  <si>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</si>
  <si>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</si>
  <si>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</si>
  <si>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</si>
  <si>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</si>
  <si>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</si>
  <si>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</si>
  <si>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</si>
  <si>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</si>
  <si>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</si>
  <si>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</si>
  <si>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</si>
  <si>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</si>
  <si>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</si>
  <si>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</si>
  <si>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</si>
  <si>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</si>
  <si>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</si>
  <si>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</si>
  <si>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</si>
  <si>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</si>
  <si>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</si>
  <si>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</si>
  <si>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</si>
  <si>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</si>
  <si>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</si>
  <si>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</si>
  <si>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</si>
  <si>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</si>
  <si>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</si>
  <si>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</si>
  <si>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</si>
  <si>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</si>
  <si>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</si>
  <si>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</si>
  <si>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</si>
  <si>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</si>
  <si>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</si>
  <si>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</si>
  <si>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</si>
  <si>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</si>
  <si>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</si>
  <si>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</si>
  <si>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</si>
  <si>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</si>
  <si>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</si>
  <si>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</si>
  <si>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</si>
  <si>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</si>
  <si>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</si>
  <si>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</si>
  <si>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</si>
  <si>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</si>
  <si>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</si>
  <si>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</si>
  <si>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</si>
  <si>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</si>
  <si>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</si>
  <si>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</si>
  <si>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</si>
  <si>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</si>
  <si>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</si>
  <si>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</si>
  <si>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</si>
  <si>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</si>
  <si>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</si>
  <si>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</si>
  <si>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</si>
  <si>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</si>
  <si>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</si>
  <si>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</si>
  <si>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</si>
  <si>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</si>
  <si>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</si>
  <si>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</si>
  <si>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</si>
  <si>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</si>
  <si>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</si>
  <si>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</si>
  <si>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</si>
  <si>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</si>
  <si>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</si>
  <si>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</si>
  <si>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</si>
  <si>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</si>
  <si>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</si>
  <si>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</si>
  <si>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</si>
  <si>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</si>
  <si>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</si>
  <si>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</si>
  <si>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</si>
  <si>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</si>
  <si>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</si>
  <si>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</si>
  <si>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</si>
  <si>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</si>
  <si>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</si>
  <si>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</si>
  <si>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</si>
  <si>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</si>
  <si>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</si>
  <si>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</si>
  <si>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</si>
  <si>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</si>
  <si>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</si>
  <si>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</si>
  <si>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</si>
  <si>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</si>
  <si>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</si>
  <si>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</si>
  <si>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</si>
  <si>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</si>
  <si>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</si>
  <si>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</si>
  <si>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</si>
  <si>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</si>
  <si>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</si>
  <si>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</si>
  <si>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</si>
  <si>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</si>
  <si>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</si>
  <si>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</si>
  <si>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</si>
  <si>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</si>
  <si>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</si>
  <si>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</si>
  <si>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</si>
  <si>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</si>
  <si>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</si>
  <si>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</si>
  <si>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</si>
  <si>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</si>
  <si>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</si>
  <si>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</si>
  <si>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</si>
  <si>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</si>
  <si>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</si>
  <si>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</si>
  <si>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</si>
  <si>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</si>
  <si>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</si>
  <si>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</si>
  <si>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</si>
  <si>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</si>
  <si>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</si>
  <si>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</si>
  <si>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</si>
  <si>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</si>
  <si>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</si>
  <si>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</si>
  <si>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</si>
  <si>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</si>
  <si>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</si>
  <si>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</si>
  <si>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</si>
  <si>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</si>
  <si>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</si>
  <si>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</si>
  <si>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</si>
  <si>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</si>
  <si>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</si>
  <si>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</si>
  <si>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</si>
  <si>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</si>
  <si>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</si>
  <si>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</si>
  <si>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</si>
  <si>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</si>
  <si>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</si>
  <si>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</si>
  <si>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</si>
  <si>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</si>
  <si>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</si>
  <si>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</si>
  <si>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</si>
  <si>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</si>
  <si>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</si>
  <si>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</si>
  <si>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</si>
  <si>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</si>
  <si>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</si>
  <si>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</si>
  <si>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</si>
  <si>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</si>
  <si>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</si>
  <si>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</si>
  <si>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</si>
  <si>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</si>
  <si>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</si>
  <si>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</si>
  <si>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</si>
  <si>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</si>
  <si>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</si>
  <si>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</si>
  <si>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</si>
  <si>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</si>
  <si>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</si>
  <si>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</si>
  <si>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</si>
  <si>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</si>
  <si>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</si>
  <si>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</si>
  <si>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</si>
  <si>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</si>
  <si>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</si>
  <si>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</si>
  <si>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</si>
  <si>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</si>
  <si>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</si>
  <si>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</si>
  <si>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</si>
  <si>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</si>
  <si>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</si>
  <si>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</si>
  <si>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</si>
  <si>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</si>
  <si>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</si>
  <si>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</si>
  <si>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</si>
  <si>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</si>
  <si>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</si>
  <si>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</si>
  <si>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</si>
  <si>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</si>
  <si>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</si>
  <si>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</si>
  <si>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</si>
  <si>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</si>
  <si>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</si>
  <si>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</si>
  <si>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</si>
  <si>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</si>
  <si>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</si>
  <si>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</si>
  <si>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</si>
  <si>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</si>
  <si>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</si>
  <si>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</si>
  <si>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</si>
  <si>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</si>
  <si>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</si>
  <si>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</si>
  <si>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</si>
  <si>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</si>
  <si>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</si>
  <si>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</si>
  <si>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</si>
  <si>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</si>
  <si>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</si>
  <si>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</si>
  <si>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</si>
  <si>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</si>
  <si>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</si>
  <si>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</si>
  <si>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</si>
  <si>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</si>
  <si>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</si>
  <si>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</si>
  <si>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</si>
  <si>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</si>
  <si>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</si>
  <si>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</si>
  <si>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</si>
  <si>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</si>
  <si>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</si>
  <si>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</si>
  <si>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</si>
  <si>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</si>
  <si>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</si>
  <si>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</si>
  <si>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</si>
  <si>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</si>
  <si>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</si>
  <si>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</si>
  <si>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</si>
  <si>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</si>
  <si>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</si>
  <si>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</si>
  <si>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</si>
  <si>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</si>
  <si>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</si>
  <si>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</si>
  <si>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</si>
  <si>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</si>
  <si>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</si>
  <si>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</si>
  <si>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</si>
  <si>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</si>
  <si>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</si>
  <si>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</si>
  <si>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</si>
  <si>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</si>
  <si>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</si>
  <si>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</si>
  <si>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</si>
  <si>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</si>
  <si>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</si>
  <si>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</si>
  <si>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</si>
  <si>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</si>
  <si>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</si>
  <si>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bienes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</si>
  <si>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</si>
  <si>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</si>
  <si>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</si>
  <si>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</si>
  <si>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</si>
  <si>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</si>
  <si>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</si>
  <si>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</si>
  <si>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</si>
  <si>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</si>
  <si>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</si>
  <si>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</si>
  <si>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</si>
  <si>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</si>
  <si>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</si>
  <si>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</si>
  <si>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</si>
  <si>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</si>
  <si>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</si>
  <si>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</si>
  <si>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</si>
  <si>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</si>
  <si>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</si>
  <si>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</si>
  <si>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</si>
  <si>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</si>
  <si>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</si>
  <si>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</si>
  <si>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</si>
  <si>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</si>
  <si>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</si>
  <si>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</si>
  <si>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</si>
  <si>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</si>
  <si>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</si>
  <si>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</si>
  <si>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</si>
  <si>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</si>
  <si>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</si>
  <si>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</si>
  <si>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</si>
  <si>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</si>
  <si>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</si>
  <si>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</si>
  <si>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</si>
  <si>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</si>
  <si>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</si>
  <si>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</si>
  <si>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</si>
  <si>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</si>
  <si>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</si>
  <si>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</si>
  <si>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</si>
  <si>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</si>
  <si>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</si>
  <si>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</si>
  <si>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</si>
  <si>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</si>
  <si>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</si>
  <si>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</si>
  <si>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</si>
  <si>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</si>
  <si>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</si>
  <si>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</si>
  <si>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</si>
  <si>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</si>
  <si>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</si>
  <si>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</si>
  <si>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</si>
  <si>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</si>
  <si>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</si>
  <si>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</si>
  <si>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</si>
  <si>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ACTIVOS NO CIRCULANTES</t>
  </si>
  <si>
    <t>TOTAL DEL ACTIVO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</si>
  <si>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</si>
  <si>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</si>
  <si>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DE GUADALAJARA</t>
  </si>
  <si>
    <t>AL 30 DE SEPTIEMBRE DE 2024</t>
  </si>
  <si>
    <t>MTRO. LUIS GARCIA SOTELO</t>
  </si>
  <si>
    <t>TESORERO MUNICIPAL</t>
  </si>
  <si>
    <t>ESTADO ANALÍTICO DE SITUACIÓN FINANCIERA DETALLADO-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</si>
</sst>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4" fontId="5" fillId="0" borderId="15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8" fillId="0" borderId="0" xfId="0" applyFont="1" applyBorder="1" applyProtection="1">
      <protection hidden="1"/>
    </xf>
    <xf numFmtId="0" fontId="18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164" fontId="16" fillId="0" borderId="0" xfId="0" applyNumberFormat="1" applyFont="1" applyBorder="1" applyAlignment="1" applyProtection="1">
      <alignment vertical="top"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2" fillId="0" borderId="0" xfId="0" applyFont="1" applyBorder="1" applyAlignment="1" applyProtection="1"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5" fillId="0" borderId="11" xfId="0" applyFont="1" applyFill="1" applyBorder="1" applyAlignment="1" applyProtection="1">
      <alignment horizontal="right" vertical="center" wrapTex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66675</xdr:rowOff>
    </xdr:from>
    <xdr:to>
      <xdr:col>10</xdr:col>
      <xdr:colOff>198</xdr:colOff>
      <xdr:row>4</xdr:row>
      <xdr:rowOff>19182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6675"/>
          <a:ext cx="1419423" cy="943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esktop/HT%20Septiembre/Impor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6">
          <cell r="C6">
            <v>684508.77</v>
          </cell>
          <cell r="G6">
            <v>559908.77</v>
          </cell>
        </row>
        <row r="7">
          <cell r="C7">
            <v>188457656.13</v>
          </cell>
          <cell r="G7">
            <v>290796906.54000002</v>
          </cell>
        </row>
        <row r="8">
          <cell r="C8"/>
          <cell r="G8">
            <v>0</v>
          </cell>
        </row>
        <row r="9">
          <cell r="C9">
            <v>14543463.050000001</v>
          </cell>
          <cell r="G9">
            <v>76736866.390000001</v>
          </cell>
        </row>
        <row r="10">
          <cell r="C10">
            <v>137939.59</v>
          </cell>
          <cell r="G10">
            <v>137939.59</v>
          </cell>
        </row>
        <row r="11">
          <cell r="C11">
            <v>15245659.800000001</v>
          </cell>
          <cell r="G11">
            <v>799113.45</v>
          </cell>
        </row>
        <row r="12">
          <cell r="C12">
            <v>625961.6</v>
          </cell>
          <cell r="G12">
            <v>3280824.5</v>
          </cell>
        </row>
        <row r="14">
          <cell r="C14"/>
          <cell r="G14">
            <v>0</v>
          </cell>
        </row>
        <row r="15">
          <cell r="C15">
            <v>4162007.79</v>
          </cell>
          <cell r="G15">
            <v>15069285.869999999</v>
          </cell>
        </row>
        <row r="16">
          <cell r="C16">
            <v>10432288.98</v>
          </cell>
          <cell r="G16">
            <v>11139080.5</v>
          </cell>
        </row>
        <row r="17">
          <cell r="C17">
            <v>5271721.25</v>
          </cell>
          <cell r="G17">
            <v>4678071.37</v>
          </cell>
        </row>
        <row r="18">
          <cell r="C18">
            <v>198538.93</v>
          </cell>
          <cell r="G18">
            <v>198538.93</v>
          </cell>
        </row>
        <row r="19">
          <cell r="C19"/>
          <cell r="G19">
            <v>0</v>
          </cell>
        </row>
        <row r="20">
          <cell r="C20"/>
          <cell r="G20">
            <v>0</v>
          </cell>
        </row>
        <row r="22">
          <cell r="C22">
            <v>6413088.9100000001</v>
          </cell>
          <cell r="G22">
            <v>15487671.109999999</v>
          </cell>
        </row>
        <row r="23">
          <cell r="C23"/>
          <cell r="G23">
            <v>0</v>
          </cell>
        </row>
        <row r="24">
          <cell r="C24"/>
          <cell r="G24">
            <v>0</v>
          </cell>
        </row>
        <row r="25">
          <cell r="C25"/>
          <cell r="G25">
            <v>0</v>
          </cell>
        </row>
        <row r="26">
          <cell r="C26"/>
          <cell r="G26">
            <v>0</v>
          </cell>
        </row>
        <row r="28">
          <cell r="C28"/>
          <cell r="G28"/>
        </row>
        <row r="29">
          <cell r="C29"/>
          <cell r="G29"/>
        </row>
        <row r="30">
          <cell r="C30"/>
          <cell r="G30"/>
        </row>
        <row r="31">
          <cell r="C31"/>
          <cell r="G31"/>
        </row>
        <row r="32">
          <cell r="C32"/>
          <cell r="G32"/>
        </row>
        <row r="34">
          <cell r="C34"/>
          <cell r="G34">
            <v>0</v>
          </cell>
        </row>
        <row r="36">
          <cell r="C36"/>
          <cell r="G36">
            <v>0</v>
          </cell>
        </row>
        <row r="37">
          <cell r="C37"/>
          <cell r="G37">
            <v>0</v>
          </cell>
        </row>
        <row r="39">
          <cell r="C39"/>
          <cell r="G39">
            <v>0</v>
          </cell>
        </row>
        <row r="40">
          <cell r="C40"/>
          <cell r="G40">
            <v>0</v>
          </cell>
        </row>
        <row r="41">
          <cell r="C41"/>
          <cell r="G41">
            <v>0</v>
          </cell>
        </row>
        <row r="42">
          <cell r="C42"/>
          <cell r="G42">
            <v>0</v>
          </cell>
        </row>
        <row r="45">
          <cell r="C45">
            <v>503608</v>
          </cell>
          <cell r="G45">
            <v>503608</v>
          </cell>
        </row>
        <row r="46">
          <cell r="C46">
            <v>100</v>
          </cell>
          <cell r="G46">
            <v>100</v>
          </cell>
        </row>
        <row r="47">
          <cell r="C47">
            <v>272546736.36000001</v>
          </cell>
          <cell r="G47">
            <v>275279681.75</v>
          </cell>
        </row>
        <row r="48">
          <cell r="C48"/>
          <cell r="G48">
            <v>0</v>
          </cell>
        </row>
        <row r="50">
          <cell r="C50"/>
          <cell r="G50">
            <v>0</v>
          </cell>
        </row>
        <row r="51">
          <cell r="C51">
            <v>644018.16</v>
          </cell>
          <cell r="G51">
            <v>644018.16</v>
          </cell>
        </row>
        <row r="52">
          <cell r="C52"/>
          <cell r="G52">
            <v>0</v>
          </cell>
        </row>
        <row r="53">
          <cell r="C53"/>
          <cell r="G53">
            <v>0</v>
          </cell>
        </row>
        <row r="54">
          <cell r="C54"/>
          <cell r="G54">
            <v>0</v>
          </cell>
        </row>
        <row r="56">
          <cell r="C56">
            <v>389839742.57999998</v>
          </cell>
          <cell r="G56">
            <v>389839742.57999998</v>
          </cell>
        </row>
        <row r="57">
          <cell r="C57"/>
          <cell r="G57">
            <v>0</v>
          </cell>
        </row>
        <row r="58">
          <cell r="C58">
            <v>1297424423.3499999</v>
          </cell>
          <cell r="G58">
            <v>1297424423.3499999</v>
          </cell>
        </row>
        <row r="59">
          <cell r="C59">
            <v>3940485680.1799998</v>
          </cell>
          <cell r="G59">
            <v>3940485680.1799998</v>
          </cell>
        </row>
        <row r="60">
          <cell r="C60">
            <v>2502114880.4299998</v>
          </cell>
          <cell r="G60">
            <v>3968738926.5999999</v>
          </cell>
        </row>
        <row r="61">
          <cell r="C61">
            <v>237883050.19</v>
          </cell>
          <cell r="G61">
            <v>237883050.19</v>
          </cell>
        </row>
        <row r="62">
          <cell r="C62"/>
          <cell r="G62">
            <v>0</v>
          </cell>
        </row>
        <row r="64">
          <cell r="C64">
            <v>499128532.67000002</v>
          </cell>
          <cell r="G64">
            <v>509391005.06</v>
          </cell>
        </row>
        <row r="65">
          <cell r="C65">
            <v>131414635.86</v>
          </cell>
          <cell r="G65">
            <v>132526798.09999999</v>
          </cell>
        </row>
        <row r="66">
          <cell r="C66">
            <v>81555555.829999998</v>
          </cell>
          <cell r="G66">
            <v>83901935.030000001</v>
          </cell>
        </row>
        <row r="67">
          <cell r="C67">
            <v>803468520.02999997</v>
          </cell>
          <cell r="G67">
            <v>860652313.25</v>
          </cell>
        </row>
        <row r="68">
          <cell r="C68">
            <v>107534755.29000001</v>
          </cell>
          <cell r="G68">
            <v>153684966.69</v>
          </cell>
        </row>
        <row r="69">
          <cell r="C69">
            <v>483655759.04000002</v>
          </cell>
          <cell r="G69">
            <v>527726386.05000001</v>
          </cell>
        </row>
        <row r="70">
          <cell r="C70">
            <v>29273238.23</v>
          </cell>
          <cell r="G70">
            <v>29273238.23</v>
          </cell>
        </row>
        <row r="71">
          <cell r="C71">
            <v>1233136.1000000001</v>
          </cell>
          <cell r="G71">
            <v>1233136.1000000001</v>
          </cell>
        </row>
        <row r="73">
          <cell r="C73">
            <v>72551469.530000001</v>
          </cell>
          <cell r="G73">
            <v>75413389.060000002</v>
          </cell>
        </row>
        <row r="74">
          <cell r="C74">
            <v>15256513.119999999</v>
          </cell>
          <cell r="G74">
            <v>15256513.119999999</v>
          </cell>
        </row>
        <row r="75">
          <cell r="C75">
            <v>86727196.569999993</v>
          </cell>
          <cell r="G75">
            <v>102827170.81999999</v>
          </cell>
        </row>
        <row r="76">
          <cell r="C76">
            <v>5291245.37</v>
          </cell>
          <cell r="G76">
            <v>5291245.37</v>
          </cell>
        </row>
        <row r="77">
          <cell r="C77">
            <v>8431710.4000000004</v>
          </cell>
          <cell r="G77">
            <v>8431710.4000000004</v>
          </cell>
        </row>
        <row r="79">
          <cell r="D79"/>
          <cell r="H79">
            <v>0</v>
          </cell>
        </row>
        <row r="80">
          <cell r="D80"/>
          <cell r="H80">
            <v>0</v>
          </cell>
        </row>
        <row r="81">
          <cell r="D81"/>
          <cell r="H81">
            <v>0</v>
          </cell>
        </row>
        <row r="82">
          <cell r="D82"/>
          <cell r="H82">
            <v>0</v>
          </cell>
        </row>
        <row r="83">
          <cell r="D83"/>
          <cell r="H83">
            <v>0</v>
          </cell>
        </row>
        <row r="85">
          <cell r="C85">
            <v>35694322.07</v>
          </cell>
          <cell r="G85">
            <v>35694322.07</v>
          </cell>
        </row>
        <row r="86">
          <cell r="C86"/>
          <cell r="G86">
            <v>0</v>
          </cell>
        </row>
        <row r="87">
          <cell r="C87"/>
          <cell r="G87">
            <v>0</v>
          </cell>
        </row>
        <row r="88">
          <cell r="C88">
            <v>39930438.600000001</v>
          </cell>
          <cell r="G88">
            <v>39930438.600000001</v>
          </cell>
        </row>
        <row r="89">
          <cell r="C89"/>
          <cell r="G89">
            <v>0</v>
          </cell>
        </row>
        <row r="90">
          <cell r="C90"/>
          <cell r="G90">
            <v>0</v>
          </cell>
        </row>
        <row r="92">
          <cell r="D92"/>
          <cell r="H92">
            <v>0</v>
          </cell>
        </row>
        <row r="93">
          <cell r="D93"/>
          <cell r="H93">
            <v>0</v>
          </cell>
        </row>
        <row r="94">
          <cell r="D94"/>
          <cell r="H94">
            <v>0</v>
          </cell>
        </row>
        <row r="95">
          <cell r="D95"/>
          <cell r="H95">
            <v>0</v>
          </cell>
        </row>
        <row r="96">
          <cell r="D96"/>
          <cell r="H96">
            <v>0</v>
          </cell>
        </row>
        <row r="98">
          <cell r="C98"/>
          <cell r="G98">
            <v>0</v>
          </cell>
        </row>
        <row r="99">
          <cell r="C99"/>
          <cell r="G99">
            <v>0</v>
          </cell>
        </row>
        <row r="100">
          <cell r="C100">
            <v>1040586.75</v>
          </cell>
          <cell r="G100">
            <v>1040586.75</v>
          </cell>
        </row>
        <row r="104">
          <cell r="D104">
            <v>90714988.200000003</v>
          </cell>
          <cell r="H104">
            <v>17744513.239999998</v>
          </cell>
        </row>
        <row r="105">
          <cell r="D105">
            <v>207134682.31999999</v>
          </cell>
          <cell r="H105">
            <v>77226676.230000004</v>
          </cell>
        </row>
        <row r="106">
          <cell r="D106">
            <v>51745614.079999998</v>
          </cell>
          <cell r="H106">
            <v>131793065.48</v>
          </cell>
        </row>
        <row r="107">
          <cell r="D107"/>
          <cell r="H107">
            <v>0</v>
          </cell>
        </row>
        <row r="108">
          <cell r="D108">
            <v>92378909.620000005</v>
          </cell>
          <cell r="H108">
            <v>67605167.109999999</v>
          </cell>
        </row>
        <row r="109">
          <cell r="D109">
            <v>0</v>
          </cell>
          <cell r="H109">
            <v>0</v>
          </cell>
        </row>
        <row r="110">
          <cell r="D110">
            <v>117919421.04000001</v>
          </cell>
          <cell r="H110">
            <v>93573277.730000004</v>
          </cell>
        </row>
        <row r="111">
          <cell r="D111">
            <v>8703218.7300000004</v>
          </cell>
          <cell r="H111">
            <v>47300742.009999998</v>
          </cell>
        </row>
        <row r="112">
          <cell r="D112">
            <v>4531083.42</v>
          </cell>
          <cell r="H112">
            <v>960328.03</v>
          </cell>
        </row>
        <row r="114">
          <cell r="D114"/>
          <cell r="H114">
            <v>0</v>
          </cell>
        </row>
        <row r="115">
          <cell r="D115"/>
          <cell r="H115">
            <v>0</v>
          </cell>
        </row>
        <row r="116">
          <cell r="D116"/>
          <cell r="H116">
            <v>0</v>
          </cell>
        </row>
        <row r="118">
          <cell r="D118">
            <v>22931847.210000001</v>
          </cell>
          <cell r="H118">
            <v>15277774.91</v>
          </cell>
        </row>
        <row r="119">
          <cell r="D119"/>
          <cell r="H119"/>
        </row>
        <row r="120">
          <cell r="D120"/>
          <cell r="H120">
            <v>0</v>
          </cell>
        </row>
        <row r="122">
          <cell r="D122"/>
          <cell r="H122">
            <v>0</v>
          </cell>
        </row>
        <row r="123">
          <cell r="D123"/>
          <cell r="H123"/>
        </row>
        <row r="125">
          <cell r="D125"/>
          <cell r="H125">
            <v>0</v>
          </cell>
        </row>
        <row r="126">
          <cell r="D126"/>
          <cell r="H126">
            <v>0</v>
          </cell>
        </row>
        <row r="127">
          <cell r="D127"/>
          <cell r="H127">
            <v>0</v>
          </cell>
        </row>
        <row r="129">
          <cell r="D129">
            <v>999978.71</v>
          </cell>
          <cell r="H129">
            <v>782517.26</v>
          </cell>
        </row>
        <row r="130">
          <cell r="D130">
            <v>27047.85</v>
          </cell>
          <cell r="H130">
            <v>1912.85</v>
          </cell>
        </row>
        <row r="131">
          <cell r="D131"/>
          <cell r="H131">
            <v>0</v>
          </cell>
        </row>
        <row r="132">
          <cell r="D132"/>
          <cell r="H132">
            <v>0</v>
          </cell>
        </row>
        <row r="133">
          <cell r="D133"/>
          <cell r="H133">
            <v>0</v>
          </cell>
        </row>
        <row r="134">
          <cell r="D134"/>
          <cell r="H134">
            <v>0</v>
          </cell>
        </row>
        <row r="136">
          <cell r="D136"/>
          <cell r="H136">
            <v>0</v>
          </cell>
        </row>
        <row r="137">
          <cell r="D137">
            <v>109800</v>
          </cell>
          <cell r="H137">
            <v>109800</v>
          </cell>
        </row>
        <row r="138">
          <cell r="D138"/>
          <cell r="H138">
            <v>0</v>
          </cell>
        </row>
        <row r="140">
          <cell r="D140">
            <v>103367.21</v>
          </cell>
          <cell r="H140">
            <v>103367.21</v>
          </cell>
        </row>
        <row r="141">
          <cell r="D141"/>
          <cell r="H141">
            <v>0</v>
          </cell>
        </row>
        <row r="142">
          <cell r="D142"/>
          <cell r="H142">
            <v>0</v>
          </cell>
        </row>
        <row r="145">
          <cell r="D145"/>
          <cell r="H145">
            <v>0</v>
          </cell>
        </row>
        <row r="146">
          <cell r="D146"/>
          <cell r="H146">
            <v>0</v>
          </cell>
        </row>
        <row r="148">
          <cell r="D148"/>
          <cell r="H148">
            <v>0</v>
          </cell>
        </row>
        <row r="149">
          <cell r="D149"/>
          <cell r="H149">
            <v>0</v>
          </cell>
        </row>
        <row r="150">
          <cell r="D150"/>
          <cell r="H150">
            <v>0</v>
          </cell>
        </row>
        <row r="152">
          <cell r="D152"/>
          <cell r="H152">
            <v>0</v>
          </cell>
        </row>
        <row r="153">
          <cell r="D153"/>
          <cell r="H153"/>
        </row>
        <row r="154">
          <cell r="D154">
            <v>1138850072.9400001</v>
          </cell>
          <cell r="H154">
            <v>1077738973.26</v>
          </cell>
        </row>
        <row r="155">
          <cell r="D155"/>
          <cell r="H155"/>
        </row>
        <row r="156">
          <cell r="D156"/>
          <cell r="H156">
            <v>0</v>
          </cell>
        </row>
        <row r="158">
          <cell r="D158"/>
          <cell r="H158">
            <v>0</v>
          </cell>
        </row>
        <row r="159">
          <cell r="D159"/>
          <cell r="H159">
            <v>0</v>
          </cell>
        </row>
        <row r="160">
          <cell r="D160"/>
          <cell r="H160">
            <v>0</v>
          </cell>
        </row>
        <row r="162">
          <cell r="D162"/>
          <cell r="H162">
            <v>0</v>
          </cell>
        </row>
        <row r="163">
          <cell r="D163"/>
          <cell r="H163">
            <v>0</v>
          </cell>
        </row>
        <row r="164">
          <cell r="D164"/>
          <cell r="H164">
            <v>0</v>
          </cell>
        </row>
        <row r="165">
          <cell r="D165"/>
          <cell r="H165">
            <v>0</v>
          </cell>
        </row>
        <row r="166">
          <cell r="D166"/>
          <cell r="H166">
            <v>0</v>
          </cell>
        </row>
        <row r="167">
          <cell r="D167"/>
          <cell r="H167">
            <v>0</v>
          </cell>
        </row>
        <row r="169">
          <cell r="D169"/>
          <cell r="H169">
            <v>0</v>
          </cell>
        </row>
        <row r="170">
          <cell r="D170"/>
          <cell r="H170">
            <v>0</v>
          </cell>
        </row>
        <row r="171">
          <cell r="D171"/>
          <cell r="H171">
            <v>0</v>
          </cell>
        </row>
        <row r="172">
          <cell r="D172"/>
          <cell r="H172">
            <v>0</v>
          </cell>
        </row>
        <row r="175">
          <cell r="D175"/>
          <cell r="H175">
            <v>0</v>
          </cell>
        </row>
        <row r="176">
          <cell r="D176"/>
          <cell r="H176">
            <v>0</v>
          </cell>
        </row>
        <row r="177">
          <cell r="D177">
            <v>70029434.019999996</v>
          </cell>
          <cell r="H177">
            <v>70029434.019999996</v>
          </cell>
        </row>
        <row r="179">
          <cell r="D179">
            <v>873154345.3900013</v>
          </cell>
          <cell r="H179">
            <v>2119107720.7</v>
          </cell>
        </row>
        <row r="180">
          <cell r="D180">
            <v>7147814356.9499998</v>
          </cell>
          <cell r="H180">
            <v>7929855335.4499998</v>
          </cell>
        </row>
        <row r="182">
          <cell r="D182"/>
          <cell r="H182">
            <v>0</v>
          </cell>
        </row>
        <row r="183">
          <cell r="D183"/>
          <cell r="H183">
            <v>0</v>
          </cell>
        </row>
        <row r="184">
          <cell r="D184"/>
          <cell r="H184">
            <v>0</v>
          </cell>
        </row>
        <row r="185">
          <cell r="D185"/>
          <cell r="H185">
            <v>0</v>
          </cell>
        </row>
        <row r="187">
          <cell r="D187"/>
          <cell r="H187">
            <v>0</v>
          </cell>
        </row>
        <row r="188">
          <cell r="D188"/>
          <cell r="H188">
            <v>0</v>
          </cell>
        </row>
        <row r="189">
          <cell r="D189"/>
          <cell r="H189">
            <v>0</v>
          </cell>
        </row>
        <row r="191">
          <cell r="D191"/>
          <cell r="H191">
            <v>0</v>
          </cell>
        </row>
        <row r="192">
          <cell r="D192">
            <v>233198104.30000001</v>
          </cell>
          <cell r="H192">
            <v>233291569.52000001</v>
          </cell>
        </row>
        <row r="194">
          <cell r="D194"/>
          <cell r="H194">
            <v>0</v>
          </cell>
        </row>
        <row r="195">
          <cell r="D195">
            <v>1229456417.52</v>
          </cell>
          <cell r="H195">
            <v>1229456417.52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5"/>
  <sheetViews>
    <sheetView tabSelected="1" topLeftCell="B1" workbookViewId="0">
      <selection activeCell="AF119" sqref="AF119:AY120"/>
    </sheetView>
  </sheetViews>
  <sheetFormatPr baseColWidth="10" defaultColWidth="0" defaultRowHeight="11.25" zeroHeight="1"/>
  <cols>
    <col min="1" max="1" width="7" style="1" bestFit="1" customWidth="1"/>
    <col min="2" max="30" width="2.85546875" style="42" customWidth="1"/>
    <col min="31" max="31" width="4.28515625" style="42" customWidth="1"/>
    <col min="32" max="33" width="22.85546875" style="47" customWidth="1"/>
    <col min="34" max="34" width="7" style="47" customWidth="1"/>
    <col min="35" max="63" width="2.85546875" style="42" customWidth="1"/>
    <col min="64" max="64" width="4.140625" style="42" customWidth="1"/>
    <col min="65" max="66" width="22.85546875" style="47" customWidth="1"/>
    <col min="67" max="74" width="2.28515625" style="42" hidden="1" customWidth="1"/>
    <col min="75" max="16384" width="11.42578125" style="42" hidden="1"/>
  </cols>
  <sheetData>
    <row r="1" spans="1:66" s="2" customFormat="1" ht="23.25">
      <c r="A1" s="1"/>
      <c r="B1" s="61" t="s">
        <v>386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</row>
    <row r="2" spans="1:66" s="2" customFormat="1" ht="21">
      <c r="A2" s="1"/>
      <c r="B2" s="62" t="s">
        <v>390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</row>
    <row r="3" spans="1:66" s="2" customFormat="1" ht="18.75">
      <c r="A3" s="1"/>
      <c r="B3" s="63" t="s">
        <v>387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</row>
    <row r="4" spans="1:66" s="2" customFormat="1" ht="15" customHeight="1">
      <c r="A4" s="1"/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</row>
    <row r="5" spans="1:66" s="5" customFormat="1" ht="21">
      <c r="A5" s="3" t="s">
        <v>1</v>
      </c>
      <c r="B5" s="64" t="s">
        <v>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4">
        <f>[1]Validacion!F185</f>
        <v>2024</v>
      </c>
      <c r="AG5" s="4">
        <f>[1]Validacion!F186</f>
        <v>2023</v>
      </c>
      <c r="AH5" s="4" t="s">
        <v>3</v>
      </c>
      <c r="AI5" s="64" t="s">
        <v>2</v>
      </c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4">
        <f>[1]Validacion!F185</f>
        <v>2024</v>
      </c>
      <c r="BN5" s="4">
        <f>[1]Validacion!F186</f>
        <v>2023</v>
      </c>
    </row>
    <row r="6" spans="1:66" s="9" customFormat="1" ht="15" customHeight="1">
      <c r="A6" s="6">
        <v>10000</v>
      </c>
      <c r="B6" s="67" t="s">
        <v>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7"/>
      <c r="AG6" s="7"/>
      <c r="AH6" s="8" t="s">
        <v>5</v>
      </c>
      <c r="AI6" s="67" t="s">
        <v>6</v>
      </c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7"/>
      <c r="BN6" s="7"/>
    </row>
    <row r="7" spans="1:66" s="9" customFormat="1" ht="15" customHeight="1">
      <c r="A7" s="10">
        <v>11000</v>
      </c>
      <c r="B7" s="68" t="s">
        <v>7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11"/>
      <c r="AG7" s="11"/>
      <c r="AH7" s="12" t="s">
        <v>8</v>
      </c>
      <c r="AI7" s="68" t="s">
        <v>9</v>
      </c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13"/>
      <c r="BN7" s="13"/>
    </row>
    <row r="8" spans="1:66" s="9" customFormat="1" ht="15" customHeight="1">
      <c r="A8" s="10">
        <v>11100</v>
      </c>
      <c r="B8" s="69" t="s">
        <v>10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14">
        <f>SUM(AF9:AF15)</f>
        <v>372311559.23999995</v>
      </c>
      <c r="AG8" s="14">
        <f>SUM(AG9:AG15)</f>
        <v>219695188.94000003</v>
      </c>
      <c r="AH8" s="12" t="s">
        <v>11</v>
      </c>
      <c r="AI8" s="69" t="s">
        <v>12</v>
      </c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14">
        <f>SUM(BM9:BM17)</f>
        <v>436203769.82999998</v>
      </c>
      <c r="BN8" s="14">
        <f>SUM(BN9:BN17)</f>
        <v>573127917.40999997</v>
      </c>
    </row>
    <row r="9" spans="1:66" s="9" customFormat="1" ht="15" customHeight="1">
      <c r="A9" s="15">
        <v>11110</v>
      </c>
      <c r="B9" s="65" t="s">
        <v>13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16">
        <f>[1]Balanza!G6</f>
        <v>559908.77</v>
      </c>
      <c r="AG9" s="16">
        <f>[1]Balanza!C6</f>
        <v>684508.77</v>
      </c>
      <c r="AH9" s="17" t="s">
        <v>14</v>
      </c>
      <c r="AI9" s="66" t="s">
        <v>15</v>
      </c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16">
        <f>[1]Balanza!H104</f>
        <v>17744513.239999998</v>
      </c>
      <c r="BN9" s="16">
        <f>[1]Balanza!D104</f>
        <v>90714988.200000003</v>
      </c>
    </row>
    <row r="10" spans="1:66" s="9" customFormat="1" ht="15" customHeight="1">
      <c r="A10" s="15">
        <v>11120</v>
      </c>
      <c r="B10" s="65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16">
        <f>[1]Balanza!G7</f>
        <v>290796906.54000002</v>
      </c>
      <c r="AG10" s="16">
        <f>[1]Balanza!C7</f>
        <v>188457656.13</v>
      </c>
      <c r="AH10" s="17" t="s">
        <v>17</v>
      </c>
      <c r="AI10" s="66" t="s">
        <v>18</v>
      </c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16">
        <f>[1]Balanza!H105</f>
        <v>77226676.230000004</v>
      </c>
      <c r="BN10" s="16">
        <f>[1]Balanza!D105</f>
        <v>207134682.31999999</v>
      </c>
    </row>
    <row r="11" spans="1:66" s="9" customFormat="1" ht="15" customHeight="1">
      <c r="A11" s="15">
        <v>11130</v>
      </c>
      <c r="B11" s="65" t="s">
        <v>19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16">
        <f>[1]Balanza!G8</f>
        <v>0</v>
      </c>
      <c r="AG11" s="16">
        <f>[1]Balanza!C8</f>
        <v>0</v>
      </c>
      <c r="AH11" s="17" t="s">
        <v>20</v>
      </c>
      <c r="AI11" s="66" t="s">
        <v>21</v>
      </c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16">
        <f>[1]Balanza!H106</f>
        <v>131793065.48</v>
      </c>
      <c r="BN11" s="16">
        <f>[1]Balanza!D106</f>
        <v>51745614.079999998</v>
      </c>
    </row>
    <row r="12" spans="1:66" s="9" customFormat="1" ht="15" customHeight="1">
      <c r="A12" s="15">
        <v>11140</v>
      </c>
      <c r="B12" s="65" t="s">
        <v>22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16">
        <f>[1]Balanza!G9</f>
        <v>76736866.390000001</v>
      </c>
      <c r="AG12" s="16">
        <f>[1]Balanza!C9</f>
        <v>14543463.050000001</v>
      </c>
      <c r="AH12" s="17" t="s">
        <v>23</v>
      </c>
      <c r="AI12" s="66" t="s">
        <v>24</v>
      </c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16">
        <f>[1]Balanza!H107</f>
        <v>0</v>
      </c>
      <c r="BN12" s="16">
        <f>[1]Balanza!D107</f>
        <v>0</v>
      </c>
    </row>
    <row r="13" spans="1:66" s="9" customFormat="1" ht="15" customHeight="1">
      <c r="A13" s="15">
        <v>11150</v>
      </c>
      <c r="B13" s="65" t="s">
        <v>25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16">
        <f>[1]Balanza!G10</f>
        <v>137939.59</v>
      </c>
      <c r="AG13" s="16">
        <f>[1]Balanza!C10</f>
        <v>137939.59</v>
      </c>
      <c r="AH13" s="17" t="s">
        <v>26</v>
      </c>
      <c r="AI13" s="66" t="s">
        <v>27</v>
      </c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16">
        <f>[1]Balanza!H108</f>
        <v>67605167.109999999</v>
      </c>
      <c r="BN13" s="16">
        <f>[1]Balanza!D108</f>
        <v>92378909.620000005</v>
      </c>
    </row>
    <row r="14" spans="1:66" s="9" customFormat="1" ht="15" customHeight="1">
      <c r="A14" s="15">
        <v>11160</v>
      </c>
      <c r="B14" s="65" t="s">
        <v>28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16">
        <f>[1]Balanza!G11</f>
        <v>799113.45</v>
      </c>
      <c r="AG14" s="16">
        <f>[1]Balanza!C11</f>
        <v>15245659.800000001</v>
      </c>
      <c r="AH14" s="17" t="s">
        <v>29</v>
      </c>
      <c r="AI14" s="66" t="s">
        <v>30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16">
        <f>[1]Balanza!H109</f>
        <v>0</v>
      </c>
      <c r="BN14" s="16">
        <f>[1]Balanza!D109</f>
        <v>0</v>
      </c>
    </row>
    <row r="15" spans="1:66" s="9" customFormat="1" ht="15" customHeight="1">
      <c r="A15" s="15">
        <v>11190</v>
      </c>
      <c r="B15" s="65" t="s">
        <v>31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16">
        <f>[1]Balanza!G12</f>
        <v>3280824.5</v>
      </c>
      <c r="AG15" s="16">
        <f>[1]Balanza!C12</f>
        <v>625961.6</v>
      </c>
      <c r="AH15" s="17" t="s">
        <v>32</v>
      </c>
      <c r="AI15" s="66" t="s">
        <v>33</v>
      </c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16">
        <f>[1]Balanza!H110</f>
        <v>93573277.730000004</v>
      </c>
      <c r="BN15" s="16">
        <f>[1]Balanza!D110</f>
        <v>117919421.04000001</v>
      </c>
    </row>
    <row r="16" spans="1:66" s="9" customFormat="1" ht="15" customHeight="1">
      <c r="A16" s="10">
        <v>11200</v>
      </c>
      <c r="B16" s="69" t="s">
        <v>34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14">
        <f>SUM(AF17:AF23)</f>
        <v>31084976.669999998</v>
      </c>
      <c r="AG16" s="14">
        <f>SUM(AG17:AG23)</f>
        <v>20064556.949999999</v>
      </c>
      <c r="AH16" s="17" t="s">
        <v>35</v>
      </c>
      <c r="AI16" s="66" t="s">
        <v>36</v>
      </c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16">
        <f>[1]Balanza!H111</f>
        <v>47300742.009999998</v>
      </c>
      <c r="BN16" s="16">
        <f>[1]Balanza!D111</f>
        <v>8703218.7300000004</v>
      </c>
    </row>
    <row r="17" spans="1:66" s="9" customFormat="1" ht="15" customHeight="1">
      <c r="A17" s="15">
        <v>11210</v>
      </c>
      <c r="B17" s="65" t="s">
        <v>37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16">
        <f>[1]Balanza!G14</f>
        <v>0</v>
      </c>
      <c r="AG17" s="16">
        <f>[1]Balanza!C14</f>
        <v>0</v>
      </c>
      <c r="AH17" s="17" t="s">
        <v>38</v>
      </c>
      <c r="AI17" s="66" t="s">
        <v>39</v>
      </c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16">
        <f>[1]Balanza!H112</f>
        <v>960328.03</v>
      </c>
      <c r="BN17" s="16">
        <f>[1]Balanza!D112</f>
        <v>4531083.42</v>
      </c>
    </row>
    <row r="18" spans="1:66" s="9" customFormat="1" ht="15" customHeight="1">
      <c r="A18" s="15">
        <v>11220</v>
      </c>
      <c r="B18" s="65" t="s">
        <v>40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16">
        <f>[1]Balanza!G15</f>
        <v>15069285.869999999</v>
      </c>
      <c r="AG18" s="16">
        <f>[1]Balanza!C15</f>
        <v>4162007.79</v>
      </c>
      <c r="AH18" s="12" t="s">
        <v>41</v>
      </c>
      <c r="AI18" s="69" t="s">
        <v>42</v>
      </c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14">
        <f>SUM(BM19:BM21)</f>
        <v>0</v>
      </c>
      <c r="BN18" s="14">
        <f>SUM(BN19:BN21)</f>
        <v>0</v>
      </c>
    </row>
    <row r="19" spans="1:66" s="9" customFormat="1" ht="15" customHeight="1">
      <c r="A19" s="15" t="s">
        <v>43</v>
      </c>
      <c r="B19" s="65" t="s">
        <v>44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16">
        <f>[1]Balanza!G16</f>
        <v>11139080.5</v>
      </c>
      <c r="AG19" s="16">
        <f>[1]Balanza!C16</f>
        <v>10432288.98</v>
      </c>
      <c r="AH19" s="17" t="s">
        <v>45</v>
      </c>
      <c r="AI19" s="66" t="s">
        <v>46</v>
      </c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16">
        <f>[1]Balanza!H114</f>
        <v>0</v>
      </c>
      <c r="BN19" s="16">
        <f>[1]Balanza!D114</f>
        <v>0</v>
      </c>
    </row>
    <row r="20" spans="1:66" s="9" customFormat="1" ht="15" customHeight="1">
      <c r="A20" s="15" t="s">
        <v>47</v>
      </c>
      <c r="B20" s="65" t="s">
        <v>48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16">
        <f>[1]Balanza!G17</f>
        <v>4678071.37</v>
      </c>
      <c r="AG20" s="16">
        <f>[1]Balanza!C17</f>
        <v>5271721.25</v>
      </c>
      <c r="AH20" s="17" t="s">
        <v>49</v>
      </c>
      <c r="AI20" s="66" t="s">
        <v>50</v>
      </c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16">
        <f>[1]Balanza!H115</f>
        <v>0</v>
      </c>
      <c r="BN20" s="16">
        <f>[1]Balanza!D115</f>
        <v>0</v>
      </c>
    </row>
    <row r="21" spans="1:66" s="9" customFormat="1" ht="15" customHeight="1">
      <c r="A21" s="15" t="s">
        <v>51</v>
      </c>
      <c r="B21" s="65" t="s">
        <v>52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16">
        <f>[1]Balanza!G18</f>
        <v>198538.93</v>
      </c>
      <c r="AG21" s="16">
        <f>[1]Balanza!C18</f>
        <v>198538.93</v>
      </c>
      <c r="AH21" s="17" t="s">
        <v>53</v>
      </c>
      <c r="AI21" s="66" t="s">
        <v>54</v>
      </c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16">
        <f>[1]Balanza!H116</f>
        <v>0</v>
      </c>
      <c r="BN21" s="16">
        <f>[1]Balanza!D116</f>
        <v>0</v>
      </c>
    </row>
    <row r="22" spans="1:66" s="9" customFormat="1" ht="15" customHeight="1">
      <c r="A22" s="15" t="s">
        <v>55</v>
      </c>
      <c r="B22" s="65" t="s">
        <v>56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16">
        <f>[1]Balanza!G19</f>
        <v>0</v>
      </c>
      <c r="AG22" s="16">
        <f>[1]Balanza!C19</f>
        <v>0</v>
      </c>
      <c r="AH22" s="12" t="s">
        <v>57</v>
      </c>
      <c r="AI22" s="69" t="s">
        <v>58</v>
      </c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14">
        <f>SUM(BM23:BM25)</f>
        <v>15277774.91</v>
      </c>
      <c r="BN22" s="14">
        <f>SUM(BN23:BN25)</f>
        <v>22931847.210000001</v>
      </c>
    </row>
    <row r="23" spans="1:66" s="9" customFormat="1" ht="15" customHeight="1">
      <c r="A23" s="15" t="s">
        <v>59</v>
      </c>
      <c r="B23" s="65" t="s">
        <v>60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16">
        <f>[1]Balanza!G20</f>
        <v>0</v>
      </c>
      <c r="AG23" s="16">
        <f>[1]Balanza!C20</f>
        <v>0</v>
      </c>
      <c r="AH23" s="17" t="s">
        <v>61</v>
      </c>
      <c r="AI23" s="66" t="s">
        <v>62</v>
      </c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16">
        <f>[1]Balanza!H118</f>
        <v>15277774.91</v>
      </c>
      <c r="BN23" s="16">
        <f>[1]Balanza!D118</f>
        <v>22931847.210000001</v>
      </c>
    </row>
    <row r="24" spans="1:66" s="9" customFormat="1" ht="15" customHeight="1">
      <c r="A24" s="10" t="s">
        <v>63</v>
      </c>
      <c r="B24" s="69" t="s">
        <v>64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14">
        <f>SUM(AF25:AF29)</f>
        <v>15487671.109999999</v>
      </c>
      <c r="AG24" s="14">
        <f>SUM(AG25:AG29)</f>
        <v>6413088.9100000001</v>
      </c>
      <c r="AH24" s="17" t="s">
        <v>65</v>
      </c>
      <c r="AI24" s="66" t="s">
        <v>66</v>
      </c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16">
        <f>[1]Balanza!H119</f>
        <v>0</v>
      </c>
      <c r="BN24" s="16">
        <f>[1]Balanza!D119</f>
        <v>0</v>
      </c>
    </row>
    <row r="25" spans="1:66" s="9" customFormat="1" ht="15" customHeight="1">
      <c r="A25" s="15" t="s">
        <v>67</v>
      </c>
      <c r="B25" s="65" t="s">
        <v>68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16">
        <f>[1]Balanza!G22</f>
        <v>15487671.109999999</v>
      </c>
      <c r="AG25" s="16">
        <f>[1]Balanza!C22</f>
        <v>6413088.9100000001</v>
      </c>
      <c r="AH25" s="17" t="s">
        <v>69</v>
      </c>
      <c r="AI25" s="66" t="s">
        <v>70</v>
      </c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16">
        <f>[1]Balanza!H120</f>
        <v>0</v>
      </c>
      <c r="BN25" s="16">
        <f>[1]Balanza!D120</f>
        <v>0</v>
      </c>
    </row>
    <row r="26" spans="1:66" s="9" customFormat="1" ht="15" customHeight="1">
      <c r="A26" s="15" t="s">
        <v>71</v>
      </c>
      <c r="B26" s="65" t="s">
        <v>72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16">
        <f>[1]Balanza!G23</f>
        <v>0</v>
      </c>
      <c r="AG26" s="16">
        <f>[1]Balanza!C23</f>
        <v>0</v>
      </c>
      <c r="AH26" s="12" t="s">
        <v>73</v>
      </c>
      <c r="AI26" s="69" t="s">
        <v>74</v>
      </c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14">
        <f>SUM(BM27:BM28)</f>
        <v>0</v>
      </c>
      <c r="BN26" s="14">
        <f>SUM(BN27:BN28)</f>
        <v>0</v>
      </c>
    </row>
    <row r="27" spans="1:66" s="9" customFormat="1" ht="15" customHeight="1">
      <c r="A27" s="15" t="s">
        <v>75</v>
      </c>
      <c r="B27" s="65" t="s">
        <v>76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16">
        <f>[1]Balanza!G24</f>
        <v>0</v>
      </c>
      <c r="AG27" s="16">
        <f>[1]Balanza!C24</f>
        <v>0</v>
      </c>
      <c r="AH27" s="17" t="s">
        <v>77</v>
      </c>
      <c r="AI27" s="66" t="s">
        <v>78</v>
      </c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16">
        <f>[1]Balanza!H122</f>
        <v>0</v>
      </c>
      <c r="BN27" s="16">
        <f>[1]Balanza!D122</f>
        <v>0</v>
      </c>
    </row>
    <row r="28" spans="1:66" s="9" customFormat="1" ht="15" customHeight="1">
      <c r="A28" s="15" t="s">
        <v>79</v>
      </c>
      <c r="B28" s="65" t="s">
        <v>80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16">
        <f>[1]Balanza!G25</f>
        <v>0</v>
      </c>
      <c r="AG28" s="16">
        <f>[1]Balanza!C25</f>
        <v>0</v>
      </c>
      <c r="AH28" s="17" t="s">
        <v>81</v>
      </c>
      <c r="AI28" s="66" t="s">
        <v>82</v>
      </c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16">
        <f>[1]Balanza!H123</f>
        <v>0</v>
      </c>
      <c r="BN28" s="16">
        <f>[1]Balanza!D123</f>
        <v>0</v>
      </c>
    </row>
    <row r="29" spans="1:66" s="9" customFormat="1" ht="15" customHeight="1">
      <c r="A29" s="15" t="s">
        <v>83</v>
      </c>
      <c r="B29" s="65" t="s">
        <v>84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16">
        <f>[1]Balanza!G26</f>
        <v>0</v>
      </c>
      <c r="AG29" s="16">
        <f>[1]Balanza!C26</f>
        <v>0</v>
      </c>
      <c r="AH29" s="12" t="s">
        <v>85</v>
      </c>
      <c r="AI29" s="69" t="s">
        <v>86</v>
      </c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14">
        <f>SUM(BM30:BM32)</f>
        <v>0</v>
      </c>
      <c r="BN29" s="14">
        <f>SUM(BN30:BN32)</f>
        <v>0</v>
      </c>
    </row>
    <row r="30" spans="1:66" s="9" customFormat="1" ht="15" customHeight="1">
      <c r="A30" s="10" t="s">
        <v>87</v>
      </c>
      <c r="B30" s="69" t="s">
        <v>88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14">
        <f>SUM(AF31:AF35)</f>
        <v>0</v>
      </c>
      <c r="AG30" s="14">
        <f>SUM(AG31:AG35)</f>
        <v>0</v>
      </c>
      <c r="AH30" s="17" t="s">
        <v>89</v>
      </c>
      <c r="AI30" s="66" t="s">
        <v>90</v>
      </c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16">
        <f>[1]Balanza!H125</f>
        <v>0</v>
      </c>
      <c r="BN30" s="16">
        <f>[1]Balanza!D125</f>
        <v>0</v>
      </c>
    </row>
    <row r="31" spans="1:66" s="9" customFormat="1" ht="15" customHeight="1">
      <c r="A31" s="15" t="s">
        <v>91</v>
      </c>
      <c r="B31" s="65" t="s">
        <v>92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16">
        <f>[1]Balanza!G28</f>
        <v>0</v>
      </c>
      <c r="AG31" s="16">
        <f>[1]Balanza!C28</f>
        <v>0</v>
      </c>
      <c r="AH31" s="17" t="s">
        <v>93</v>
      </c>
      <c r="AI31" s="66" t="s">
        <v>94</v>
      </c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16">
        <f>[1]Balanza!H126</f>
        <v>0</v>
      </c>
      <c r="BN31" s="16">
        <f>[1]Balanza!D126</f>
        <v>0</v>
      </c>
    </row>
    <row r="32" spans="1:66" s="9" customFormat="1" ht="15" customHeight="1">
      <c r="A32" s="15" t="s">
        <v>95</v>
      </c>
      <c r="B32" s="65" t="s">
        <v>96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16">
        <f>[1]Balanza!G29</f>
        <v>0</v>
      </c>
      <c r="AG32" s="16">
        <f>[1]Balanza!C29</f>
        <v>0</v>
      </c>
      <c r="AH32" s="17" t="s">
        <v>97</v>
      </c>
      <c r="AI32" s="66" t="s">
        <v>98</v>
      </c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16">
        <f>[1]Balanza!H127</f>
        <v>0</v>
      </c>
      <c r="BN32" s="16">
        <f>[1]Balanza!D127</f>
        <v>0</v>
      </c>
    </row>
    <row r="33" spans="1:66" s="9" customFormat="1" ht="15" customHeight="1">
      <c r="A33" s="15" t="s">
        <v>99</v>
      </c>
      <c r="B33" s="65" t="s">
        <v>100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16">
        <f>[1]Balanza!G30</f>
        <v>0</v>
      </c>
      <c r="AG33" s="16">
        <f>[1]Balanza!C30</f>
        <v>0</v>
      </c>
      <c r="AH33" s="12" t="s">
        <v>101</v>
      </c>
      <c r="AI33" s="69" t="s">
        <v>102</v>
      </c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14">
        <f>SUM(BM34:BM39)</f>
        <v>784430.11</v>
      </c>
      <c r="BN33" s="14">
        <f>SUM(BN34:BN39)</f>
        <v>1027026.5599999999</v>
      </c>
    </row>
    <row r="34" spans="1:66" s="9" customFormat="1" ht="15" customHeight="1">
      <c r="A34" s="15" t="s">
        <v>103</v>
      </c>
      <c r="B34" s="65" t="s">
        <v>104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16">
        <f>[1]Balanza!G31</f>
        <v>0</v>
      </c>
      <c r="AG34" s="16">
        <f>[1]Balanza!C31</f>
        <v>0</v>
      </c>
      <c r="AH34" s="17" t="s">
        <v>105</v>
      </c>
      <c r="AI34" s="66" t="s">
        <v>106</v>
      </c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16">
        <f>[1]Balanza!H129</f>
        <v>782517.26</v>
      </c>
      <c r="BN34" s="16">
        <f>[1]Balanza!D129</f>
        <v>999978.71</v>
      </c>
    </row>
    <row r="35" spans="1:66" s="9" customFormat="1" ht="15" customHeight="1">
      <c r="A35" s="15" t="s">
        <v>107</v>
      </c>
      <c r="B35" s="65" t="s">
        <v>108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16">
        <f>[1]Balanza!G32</f>
        <v>0</v>
      </c>
      <c r="AG35" s="16">
        <f>[1]Balanza!C32</f>
        <v>0</v>
      </c>
      <c r="AH35" s="17" t="s">
        <v>109</v>
      </c>
      <c r="AI35" s="66" t="s">
        <v>110</v>
      </c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16">
        <f>[1]Balanza!H130</f>
        <v>1912.85</v>
      </c>
      <c r="BN35" s="16">
        <f>[1]Balanza!D130</f>
        <v>27047.85</v>
      </c>
    </row>
    <row r="36" spans="1:66" s="9" customFormat="1" ht="15" customHeight="1">
      <c r="A36" s="10" t="s">
        <v>111</v>
      </c>
      <c r="B36" s="69" t="s">
        <v>112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14">
        <f>AF37</f>
        <v>0</v>
      </c>
      <c r="AG36" s="14">
        <f>AG37</f>
        <v>0</v>
      </c>
      <c r="AH36" s="17" t="s">
        <v>113</v>
      </c>
      <c r="AI36" s="66" t="s">
        <v>114</v>
      </c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16">
        <f>[1]Balanza!H131</f>
        <v>0</v>
      </c>
      <c r="BN36" s="16">
        <f>[1]Balanza!D131</f>
        <v>0</v>
      </c>
    </row>
    <row r="37" spans="1:66" s="9" customFormat="1" ht="15" customHeight="1">
      <c r="A37" s="15" t="s">
        <v>115</v>
      </c>
      <c r="B37" s="65" t="s">
        <v>116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6">
        <f>[1]Balanza!G34</f>
        <v>0</v>
      </c>
      <c r="AG37" s="16">
        <f>[1]Balanza!C34</f>
        <v>0</v>
      </c>
      <c r="AH37" s="17" t="s">
        <v>117</v>
      </c>
      <c r="AI37" s="66" t="s">
        <v>118</v>
      </c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16">
        <f>[1]Balanza!H132</f>
        <v>0</v>
      </c>
      <c r="BN37" s="16">
        <f>[1]Balanza!D132</f>
        <v>0</v>
      </c>
    </row>
    <row r="38" spans="1:66" s="9" customFormat="1" ht="15" customHeight="1">
      <c r="A38" s="10" t="s">
        <v>119</v>
      </c>
      <c r="B38" s="69" t="s">
        <v>120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14">
        <f>SUM(AF39:AF40)</f>
        <v>0</v>
      </c>
      <c r="AG38" s="14">
        <f>SUM(AG39:AG40)</f>
        <v>0</v>
      </c>
      <c r="AH38" s="17" t="s">
        <v>121</v>
      </c>
      <c r="AI38" s="66" t="s">
        <v>122</v>
      </c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16">
        <f>[1]Balanza!H133</f>
        <v>0</v>
      </c>
      <c r="BN38" s="16">
        <f>[1]Balanza!D133</f>
        <v>0</v>
      </c>
    </row>
    <row r="39" spans="1:66" s="9" customFormat="1" ht="15" customHeight="1">
      <c r="A39" s="15" t="s">
        <v>123</v>
      </c>
      <c r="B39" s="65" t="s">
        <v>124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16">
        <f>[1]Balanza!G36</f>
        <v>0</v>
      </c>
      <c r="AG39" s="16">
        <f>[1]Balanza!C36</f>
        <v>0</v>
      </c>
      <c r="AH39" s="17" t="s">
        <v>125</v>
      </c>
      <c r="AI39" s="66" t="s">
        <v>126</v>
      </c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16">
        <f>[1]Balanza!H134</f>
        <v>0</v>
      </c>
      <c r="BN39" s="16">
        <f>[1]Balanza!D134</f>
        <v>0</v>
      </c>
    </row>
    <row r="40" spans="1:66" s="9" customFormat="1" ht="15" customHeight="1">
      <c r="A40" s="15" t="s">
        <v>127</v>
      </c>
      <c r="B40" s="66" t="s">
        <v>128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16">
        <f>[1]Balanza!G37</f>
        <v>0</v>
      </c>
      <c r="AG40" s="16">
        <f>[1]Balanza!C37</f>
        <v>0</v>
      </c>
      <c r="AH40" s="12" t="s">
        <v>129</v>
      </c>
      <c r="AI40" s="69" t="s">
        <v>130</v>
      </c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14">
        <f>SUM(BM41:BM43)</f>
        <v>109800</v>
      </c>
      <c r="BN40" s="14">
        <f>SUM(BN41:BN43)</f>
        <v>109800</v>
      </c>
    </row>
    <row r="41" spans="1:66" s="9" customFormat="1" ht="15" customHeight="1">
      <c r="A41" s="10" t="s">
        <v>131</v>
      </c>
      <c r="B41" s="69" t="s">
        <v>132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14">
        <f>SUM(AF42:AF45)</f>
        <v>0</v>
      </c>
      <c r="AG41" s="14">
        <f>SUM(AG42:AG45)</f>
        <v>0</v>
      </c>
      <c r="AH41" s="17" t="s">
        <v>133</v>
      </c>
      <c r="AI41" s="66" t="s">
        <v>134</v>
      </c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16">
        <f>[1]Balanza!H136</f>
        <v>0</v>
      </c>
      <c r="BN41" s="16">
        <f>[1]Balanza!D136</f>
        <v>0</v>
      </c>
    </row>
    <row r="42" spans="1:66" s="9" customFormat="1" ht="15" customHeight="1">
      <c r="A42" s="15" t="s">
        <v>135</v>
      </c>
      <c r="B42" s="66" t="s">
        <v>136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16">
        <f>[1]Balanza!G39</f>
        <v>0</v>
      </c>
      <c r="AG42" s="16">
        <f>[1]Balanza!C39</f>
        <v>0</v>
      </c>
      <c r="AH42" s="17" t="s">
        <v>137</v>
      </c>
      <c r="AI42" s="66" t="s">
        <v>138</v>
      </c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16">
        <f>[1]Balanza!H137</f>
        <v>109800</v>
      </c>
      <c r="BN42" s="16">
        <f>[1]Balanza!D137</f>
        <v>109800</v>
      </c>
    </row>
    <row r="43" spans="1:66" s="9" customFormat="1" ht="15" customHeight="1">
      <c r="A43" s="15" t="s">
        <v>139</v>
      </c>
      <c r="B43" s="66" t="s">
        <v>140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16">
        <f>[1]Balanza!G40</f>
        <v>0</v>
      </c>
      <c r="AG43" s="16">
        <f>[1]Balanza!C40</f>
        <v>0</v>
      </c>
      <c r="AH43" s="17" t="s">
        <v>141</v>
      </c>
      <c r="AI43" s="66" t="s">
        <v>142</v>
      </c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16">
        <f>[1]Balanza!H138</f>
        <v>0</v>
      </c>
      <c r="BN43" s="16">
        <f>[1]Balanza!D138</f>
        <v>0</v>
      </c>
    </row>
    <row r="44" spans="1:66" s="9" customFormat="1" ht="15" customHeight="1">
      <c r="A44" s="15" t="s">
        <v>143</v>
      </c>
      <c r="B44" s="66" t="s">
        <v>144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16">
        <f>[1]Balanza!G41</f>
        <v>0</v>
      </c>
      <c r="AG44" s="16">
        <f>[1]Balanza!C41</f>
        <v>0</v>
      </c>
      <c r="AH44" s="12" t="s">
        <v>145</v>
      </c>
      <c r="AI44" s="69" t="s">
        <v>146</v>
      </c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14">
        <f>SUM(BM45:BM47)</f>
        <v>103367.21</v>
      </c>
      <c r="BN44" s="14">
        <f>SUM(BN45:BN47)</f>
        <v>103367.21</v>
      </c>
    </row>
    <row r="45" spans="1:66" s="9" customFormat="1" ht="15" customHeight="1">
      <c r="A45" s="15" t="s">
        <v>147</v>
      </c>
      <c r="B45" s="70" t="s">
        <v>148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18">
        <f>[1]Balanza!G42</f>
        <v>0</v>
      </c>
      <c r="AG45" s="18">
        <f>[1]Balanza!C42</f>
        <v>0</v>
      </c>
      <c r="AH45" s="19" t="s">
        <v>149</v>
      </c>
      <c r="AI45" s="66" t="s">
        <v>150</v>
      </c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16">
        <f>[1]Balanza!H140</f>
        <v>103367.21</v>
      </c>
      <c r="BN45" s="16">
        <f>[1]Balanza!D140</f>
        <v>103367.21</v>
      </c>
    </row>
    <row r="46" spans="1:66" s="9" customFormat="1" ht="15" customHeight="1">
      <c r="A46" s="15"/>
      <c r="B46" s="71" t="s">
        <v>151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20">
        <f>AF8+AF16+AF24+AF30+AF36+AF38+AF41</f>
        <v>418884207.01999998</v>
      </c>
      <c r="AG46" s="20">
        <f>AG8+AG16+AG24+AG30+AG36+AG38+AG41</f>
        <v>246172834.80000001</v>
      </c>
      <c r="AH46" s="21" t="s">
        <v>152</v>
      </c>
      <c r="AI46" s="66" t="s">
        <v>153</v>
      </c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16">
        <f>[1]Balanza!H141</f>
        <v>0</v>
      </c>
      <c r="BN46" s="16">
        <f>[1]Balanza!D141</f>
        <v>0</v>
      </c>
    </row>
    <row r="47" spans="1:66" s="9" customFormat="1" ht="15" customHeight="1">
      <c r="A47" s="10" t="s">
        <v>154</v>
      </c>
      <c r="B47" s="68" t="s">
        <v>155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20"/>
      <c r="AG47" s="20"/>
      <c r="AH47" s="22" t="s">
        <v>156</v>
      </c>
      <c r="AI47" s="72" t="s">
        <v>157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18">
        <f>[1]Balanza!H142</f>
        <v>0</v>
      </c>
      <c r="BN47" s="18">
        <f>[1]Balanza!D142</f>
        <v>0</v>
      </c>
    </row>
    <row r="48" spans="1:66" s="9" customFormat="1" ht="15" customHeight="1">
      <c r="A48" s="10" t="s">
        <v>158</v>
      </c>
      <c r="B48" s="69" t="s">
        <v>159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14">
        <f>SUM(AF49:AF52)</f>
        <v>275783389.75</v>
      </c>
      <c r="AG48" s="14">
        <f>SUM(AG49:AG52)</f>
        <v>273050444.36000001</v>
      </c>
      <c r="AH48" s="8"/>
      <c r="AI48" s="73" t="s">
        <v>160</v>
      </c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20">
        <f>BM8+BM18+BM22+BM26+BM29+BM33+BM40+BM44</f>
        <v>452479142.06</v>
      </c>
      <c r="BN48" s="20">
        <f>BN8+BN18+BN22+BN26+BN29+BN33+BN40+BN44</f>
        <v>597299958.38999999</v>
      </c>
    </row>
    <row r="49" spans="1:66" s="9" customFormat="1" ht="15" customHeight="1">
      <c r="A49" s="15" t="s">
        <v>161</v>
      </c>
      <c r="B49" s="66" t="s">
        <v>162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16">
        <f>[1]Balanza!G45</f>
        <v>503608</v>
      </c>
      <c r="AG49" s="16">
        <f>[1]Balanza!C45</f>
        <v>503608</v>
      </c>
      <c r="AH49" s="8" t="s">
        <v>163</v>
      </c>
      <c r="AI49" s="68" t="s">
        <v>164</v>
      </c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11"/>
      <c r="BN49" s="11"/>
    </row>
    <row r="50" spans="1:66" s="9" customFormat="1" ht="15" customHeight="1">
      <c r="A50" s="15" t="s">
        <v>165</v>
      </c>
      <c r="B50" s="66" t="s">
        <v>166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16">
        <f>[1]Balanza!G46</f>
        <v>100</v>
      </c>
      <c r="AG50" s="16">
        <f>[1]Balanza!C46</f>
        <v>100</v>
      </c>
      <c r="AH50" s="12" t="s">
        <v>167</v>
      </c>
      <c r="AI50" s="69" t="s">
        <v>168</v>
      </c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14">
        <f>SUM(BM51:BM52)</f>
        <v>0</v>
      </c>
      <c r="BN50" s="14">
        <f>SUM(BN51:BN52)</f>
        <v>0</v>
      </c>
    </row>
    <row r="51" spans="1:66" s="9" customFormat="1" ht="15" customHeight="1">
      <c r="A51" s="15" t="s">
        <v>169</v>
      </c>
      <c r="B51" s="66" t="s">
        <v>170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16">
        <f>[1]Balanza!G47</f>
        <v>275279681.75</v>
      </c>
      <c r="AG51" s="16">
        <f>[1]Balanza!C47</f>
        <v>272546736.36000001</v>
      </c>
      <c r="AH51" s="17" t="s">
        <v>171</v>
      </c>
      <c r="AI51" s="66" t="s">
        <v>172</v>
      </c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16">
        <f>[1]Balanza!H145</f>
        <v>0</v>
      </c>
      <c r="BN51" s="16">
        <f>[1]Balanza!D145</f>
        <v>0</v>
      </c>
    </row>
    <row r="52" spans="1:66" s="9" customFormat="1" ht="15" customHeight="1">
      <c r="A52" s="15" t="s">
        <v>173</v>
      </c>
      <c r="B52" s="66" t="s">
        <v>174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6">
        <f>[1]Balanza!G48</f>
        <v>0</v>
      </c>
      <c r="AG52" s="16">
        <f>[1]Balanza!C48</f>
        <v>0</v>
      </c>
      <c r="AH52" s="17" t="s">
        <v>175</v>
      </c>
      <c r="AI52" s="66" t="s">
        <v>176</v>
      </c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16">
        <f>[1]Balanza!H146</f>
        <v>0</v>
      </c>
      <c r="BN52" s="16">
        <f>[1]Balanza!D146</f>
        <v>0</v>
      </c>
    </row>
    <row r="53" spans="1:66" s="9" customFormat="1" ht="15" customHeight="1">
      <c r="A53" s="10" t="s">
        <v>177</v>
      </c>
      <c r="B53" s="69" t="s">
        <v>178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14">
        <f>SUM(AF54:AF58)</f>
        <v>644018.16</v>
      </c>
      <c r="AG53" s="14">
        <f>SUM(AG54:AG58)</f>
        <v>644018.16</v>
      </c>
      <c r="AH53" s="12" t="s">
        <v>179</v>
      </c>
      <c r="AI53" s="69" t="s">
        <v>180</v>
      </c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14">
        <f>SUM(BM54:BM56)</f>
        <v>0</v>
      </c>
      <c r="BN53" s="14">
        <f>SUM(BN54:BN56)</f>
        <v>0</v>
      </c>
    </row>
    <row r="54" spans="1:66" s="9" customFormat="1" ht="15" customHeight="1">
      <c r="A54" s="15" t="s">
        <v>181</v>
      </c>
      <c r="B54" s="66" t="s">
        <v>182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16">
        <f>[1]Balanza!G50</f>
        <v>0</v>
      </c>
      <c r="AG54" s="16">
        <f>[1]Balanza!C50</f>
        <v>0</v>
      </c>
      <c r="AH54" s="17" t="s">
        <v>183</v>
      </c>
      <c r="AI54" s="66" t="s">
        <v>184</v>
      </c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16">
        <f>[1]Balanza!H148</f>
        <v>0</v>
      </c>
      <c r="BN54" s="16">
        <f>[1]Balanza!D148</f>
        <v>0</v>
      </c>
    </row>
    <row r="55" spans="1:66" s="9" customFormat="1" ht="15" customHeight="1">
      <c r="A55" s="15" t="s">
        <v>185</v>
      </c>
      <c r="B55" s="66" t="s">
        <v>186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16">
        <f>[1]Balanza!G51</f>
        <v>644018.16</v>
      </c>
      <c r="AG55" s="16">
        <f>[1]Balanza!C51</f>
        <v>644018.16</v>
      </c>
      <c r="AH55" s="17" t="s">
        <v>187</v>
      </c>
      <c r="AI55" s="66" t="s">
        <v>188</v>
      </c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16">
        <f>[1]Balanza!H149</f>
        <v>0</v>
      </c>
      <c r="BN55" s="16">
        <f>[1]Balanza!D149</f>
        <v>0</v>
      </c>
    </row>
    <row r="56" spans="1:66" s="9" customFormat="1" ht="15" customHeight="1">
      <c r="A56" s="15" t="s">
        <v>189</v>
      </c>
      <c r="B56" s="66" t="s">
        <v>190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6">
        <f>[1]Balanza!G52</f>
        <v>0</v>
      </c>
      <c r="AG56" s="16">
        <f>[1]Balanza!C52</f>
        <v>0</v>
      </c>
      <c r="AH56" s="17" t="s">
        <v>191</v>
      </c>
      <c r="AI56" s="66" t="s">
        <v>192</v>
      </c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16">
        <f>[1]Balanza!H150</f>
        <v>0</v>
      </c>
      <c r="BN56" s="16">
        <f>[1]Balanza!D150</f>
        <v>0</v>
      </c>
    </row>
    <row r="57" spans="1:66" s="9" customFormat="1" ht="15" customHeight="1">
      <c r="A57" s="15" t="s">
        <v>193</v>
      </c>
      <c r="B57" s="66" t="s">
        <v>194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6">
        <f>[1]Balanza!G53</f>
        <v>0</v>
      </c>
      <c r="AG57" s="16">
        <f>[1]Balanza!C53</f>
        <v>0</v>
      </c>
      <c r="AH57" s="12" t="s">
        <v>195</v>
      </c>
      <c r="AI57" s="69" t="s">
        <v>196</v>
      </c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14">
        <f>SUM(BM58:BM62)</f>
        <v>1077738973.26</v>
      </c>
      <c r="BN57" s="14">
        <f>SUM(BN58:BN62)</f>
        <v>1138850072.9400001</v>
      </c>
    </row>
    <row r="58" spans="1:66" s="9" customFormat="1" ht="15" customHeight="1">
      <c r="A58" s="15" t="s">
        <v>197</v>
      </c>
      <c r="B58" s="66" t="s">
        <v>198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16">
        <f>[1]Balanza!G54</f>
        <v>0</v>
      </c>
      <c r="AG58" s="16">
        <f>[1]Balanza!C54</f>
        <v>0</v>
      </c>
      <c r="AH58" s="17" t="s">
        <v>199</v>
      </c>
      <c r="AI58" s="66" t="s">
        <v>200</v>
      </c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16">
        <f>[1]Balanza!H152</f>
        <v>0</v>
      </c>
      <c r="BN58" s="16">
        <f>[1]Balanza!D152</f>
        <v>0</v>
      </c>
    </row>
    <row r="59" spans="1:66" s="9" customFormat="1" ht="15" customHeight="1">
      <c r="A59" s="10" t="s">
        <v>201</v>
      </c>
      <c r="B59" s="69" t="s">
        <v>202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14">
        <f>SUM(AF60:AF66)</f>
        <v>9834371822.8999996</v>
      </c>
      <c r="AG59" s="14">
        <f>SUM(AG60:AG66)</f>
        <v>8367747776.7299986</v>
      </c>
      <c r="AH59" s="17" t="s">
        <v>203</v>
      </c>
      <c r="AI59" s="66" t="s">
        <v>204</v>
      </c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16">
        <f>[1]Balanza!H153</f>
        <v>0</v>
      </c>
      <c r="BN59" s="16">
        <f>[1]Balanza!D153</f>
        <v>0</v>
      </c>
    </row>
    <row r="60" spans="1:66" s="9" customFormat="1" ht="15" customHeight="1">
      <c r="A60" s="15" t="s">
        <v>205</v>
      </c>
      <c r="B60" s="66" t="s">
        <v>206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16">
        <f>[1]Balanza!G56</f>
        <v>389839742.57999998</v>
      </c>
      <c r="AG60" s="16">
        <f>[1]Balanza!C56</f>
        <v>389839742.57999998</v>
      </c>
      <c r="AH60" s="17" t="s">
        <v>207</v>
      </c>
      <c r="AI60" s="66" t="s">
        <v>208</v>
      </c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16">
        <f>[1]Balanza!H154</f>
        <v>1077738973.26</v>
      </c>
      <c r="BN60" s="16">
        <f>[1]Balanza!D154</f>
        <v>1138850072.9400001</v>
      </c>
    </row>
    <row r="61" spans="1:66" s="9" customFormat="1" ht="15" customHeight="1">
      <c r="A61" s="15" t="s">
        <v>209</v>
      </c>
      <c r="B61" s="66" t="s">
        <v>210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16">
        <f>[1]Balanza!G57</f>
        <v>0</v>
      </c>
      <c r="AG61" s="16">
        <f>[1]Balanza!C57</f>
        <v>0</v>
      </c>
      <c r="AH61" s="17" t="s">
        <v>211</v>
      </c>
      <c r="AI61" s="66" t="s">
        <v>212</v>
      </c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16">
        <f>[1]Balanza!H155</f>
        <v>0</v>
      </c>
      <c r="BN61" s="16">
        <f>[1]Balanza!D155</f>
        <v>0</v>
      </c>
    </row>
    <row r="62" spans="1:66" s="9" customFormat="1" ht="15" customHeight="1">
      <c r="A62" s="15" t="s">
        <v>213</v>
      </c>
      <c r="B62" s="66" t="s">
        <v>214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16">
        <f>[1]Balanza!G58</f>
        <v>1297424423.3499999</v>
      </c>
      <c r="AG62" s="16">
        <f>[1]Balanza!C58</f>
        <v>1297424423.3499999</v>
      </c>
      <c r="AH62" s="17" t="s">
        <v>215</v>
      </c>
      <c r="AI62" s="66" t="s">
        <v>216</v>
      </c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16">
        <f>[1]Balanza!H156</f>
        <v>0</v>
      </c>
      <c r="BN62" s="16">
        <f>[1]Balanza!D156</f>
        <v>0</v>
      </c>
    </row>
    <row r="63" spans="1:66" s="9" customFormat="1" ht="15" customHeight="1">
      <c r="A63" s="15" t="s">
        <v>217</v>
      </c>
      <c r="B63" s="66" t="s">
        <v>218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16">
        <f>[1]Balanza!G59</f>
        <v>3940485680.1799998</v>
      </c>
      <c r="AG63" s="16">
        <f>[1]Balanza!C59</f>
        <v>3940485680.1799998</v>
      </c>
      <c r="AH63" s="12" t="s">
        <v>219</v>
      </c>
      <c r="AI63" s="69" t="s">
        <v>220</v>
      </c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14">
        <f>SUM(BM64:BM66)</f>
        <v>0</v>
      </c>
      <c r="BN63" s="14">
        <f>SUM(BN64:BN66)</f>
        <v>0</v>
      </c>
    </row>
    <row r="64" spans="1:66" s="9" customFormat="1" ht="15" customHeight="1">
      <c r="A64" s="15" t="s">
        <v>221</v>
      </c>
      <c r="B64" s="66" t="s">
        <v>222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16">
        <f>[1]Balanza!G60</f>
        <v>3968738926.5999999</v>
      </c>
      <c r="AG64" s="16">
        <f>[1]Balanza!C60</f>
        <v>2502114880.4299998</v>
      </c>
      <c r="AH64" s="17" t="s">
        <v>223</v>
      </c>
      <c r="AI64" s="66" t="s">
        <v>224</v>
      </c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16">
        <f>[1]Balanza!H158</f>
        <v>0</v>
      </c>
      <c r="BN64" s="16">
        <f>[1]Balanza!D158</f>
        <v>0</v>
      </c>
    </row>
    <row r="65" spans="1:66" s="9" customFormat="1" ht="15" customHeight="1">
      <c r="A65" s="15" t="s">
        <v>225</v>
      </c>
      <c r="B65" s="66" t="s">
        <v>226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16">
        <f>[1]Balanza!G61</f>
        <v>237883050.19</v>
      </c>
      <c r="AG65" s="16">
        <f>[1]Balanza!C61</f>
        <v>237883050.19</v>
      </c>
      <c r="AH65" s="17" t="s">
        <v>227</v>
      </c>
      <c r="AI65" s="66" t="s">
        <v>228</v>
      </c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16">
        <f>[1]Balanza!H159</f>
        <v>0</v>
      </c>
      <c r="BN65" s="16">
        <f>[1]Balanza!D159</f>
        <v>0</v>
      </c>
    </row>
    <row r="66" spans="1:66" s="9" customFormat="1" ht="15" customHeight="1">
      <c r="A66" s="15" t="s">
        <v>229</v>
      </c>
      <c r="B66" s="66" t="s">
        <v>230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16">
        <f>[1]Balanza!G62</f>
        <v>0</v>
      </c>
      <c r="AG66" s="16">
        <f>[1]Balanza!C62</f>
        <v>0</v>
      </c>
      <c r="AH66" s="17" t="s">
        <v>231</v>
      </c>
      <c r="AI66" s="66" t="s">
        <v>232</v>
      </c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16">
        <f>[1]Balanza!H160</f>
        <v>0</v>
      </c>
      <c r="BN66" s="16">
        <f>[1]Balanza!D160</f>
        <v>0</v>
      </c>
    </row>
    <row r="67" spans="1:66" s="9" customFormat="1" ht="15" customHeight="1">
      <c r="A67" s="10" t="s">
        <v>233</v>
      </c>
      <c r="B67" s="69" t="s">
        <v>234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14">
        <f>SUM(AF68:AF75)</f>
        <v>2298389778.5100002</v>
      </c>
      <c r="AG67" s="14">
        <f>SUM(AG68:AG75)</f>
        <v>2137264133.0499997</v>
      </c>
      <c r="AH67" s="12" t="s">
        <v>235</v>
      </c>
      <c r="AI67" s="69" t="s">
        <v>236</v>
      </c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14">
        <f>SUM(BM68:BM73)</f>
        <v>0</v>
      </c>
      <c r="BN67" s="14">
        <f>SUM(BN68:BN73)</f>
        <v>0</v>
      </c>
    </row>
    <row r="68" spans="1:66" s="9" customFormat="1" ht="15" customHeight="1">
      <c r="A68" s="15" t="s">
        <v>237</v>
      </c>
      <c r="B68" s="66" t="s">
        <v>238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16">
        <f>[1]Balanza!G64</f>
        <v>509391005.06</v>
      </c>
      <c r="AG68" s="16">
        <f>[1]Balanza!C64</f>
        <v>499128532.67000002</v>
      </c>
      <c r="AH68" s="17" t="s">
        <v>239</v>
      </c>
      <c r="AI68" s="66" t="s">
        <v>240</v>
      </c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16">
        <f>[1]Balanza!H162</f>
        <v>0</v>
      </c>
      <c r="BN68" s="16">
        <f>[1]Balanza!D162</f>
        <v>0</v>
      </c>
    </row>
    <row r="69" spans="1:66" s="9" customFormat="1" ht="15" customHeight="1">
      <c r="A69" s="15" t="s">
        <v>241</v>
      </c>
      <c r="B69" s="66" t="s">
        <v>242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16">
        <f>[1]Balanza!G65</f>
        <v>132526798.09999999</v>
      </c>
      <c r="AG69" s="16">
        <f>[1]Balanza!C65</f>
        <v>131414635.86</v>
      </c>
      <c r="AH69" s="17" t="s">
        <v>243</v>
      </c>
      <c r="AI69" s="66" t="s">
        <v>244</v>
      </c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16">
        <f>[1]Balanza!H163</f>
        <v>0</v>
      </c>
      <c r="BN69" s="16">
        <f>[1]Balanza!D163</f>
        <v>0</v>
      </c>
    </row>
    <row r="70" spans="1:66" s="9" customFormat="1" ht="15" customHeight="1">
      <c r="A70" s="15" t="s">
        <v>245</v>
      </c>
      <c r="B70" s="66" t="s">
        <v>246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16">
        <f>[1]Balanza!G66</f>
        <v>83901935.030000001</v>
      </c>
      <c r="AG70" s="16">
        <f>[1]Balanza!C66</f>
        <v>81555555.829999998</v>
      </c>
      <c r="AH70" s="17" t="s">
        <v>247</v>
      </c>
      <c r="AI70" s="66" t="s">
        <v>248</v>
      </c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16">
        <f>[1]Balanza!H164</f>
        <v>0</v>
      </c>
      <c r="BN70" s="16">
        <f>[1]Balanza!D164</f>
        <v>0</v>
      </c>
    </row>
    <row r="71" spans="1:66" s="9" customFormat="1" ht="15" customHeight="1">
      <c r="A71" s="15" t="s">
        <v>249</v>
      </c>
      <c r="B71" s="66" t="s">
        <v>250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16">
        <f>[1]Balanza!G67</f>
        <v>860652313.25</v>
      </c>
      <c r="AG71" s="16">
        <f>[1]Balanza!C67</f>
        <v>803468520.02999997</v>
      </c>
      <c r="AH71" s="17" t="s">
        <v>251</v>
      </c>
      <c r="AI71" s="66" t="s">
        <v>252</v>
      </c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16">
        <f>[1]Balanza!H165</f>
        <v>0</v>
      </c>
      <c r="BN71" s="16">
        <f>[1]Balanza!D165</f>
        <v>0</v>
      </c>
    </row>
    <row r="72" spans="1:66" s="9" customFormat="1" ht="15" customHeight="1">
      <c r="A72" s="15" t="s">
        <v>253</v>
      </c>
      <c r="B72" s="66" t="s">
        <v>254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16">
        <f>[1]Balanza!G68</f>
        <v>153684966.69</v>
      </c>
      <c r="AG72" s="16">
        <f>[1]Balanza!C68</f>
        <v>107534755.29000001</v>
      </c>
      <c r="AH72" s="17" t="s">
        <v>255</v>
      </c>
      <c r="AI72" s="66" t="s">
        <v>256</v>
      </c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16">
        <f>[1]Balanza!H166</f>
        <v>0</v>
      </c>
      <c r="BN72" s="16">
        <f>[1]Balanza!D166</f>
        <v>0</v>
      </c>
    </row>
    <row r="73" spans="1:66" s="9" customFormat="1" ht="15" customHeight="1">
      <c r="A73" s="15" t="s">
        <v>257</v>
      </c>
      <c r="B73" s="66" t="s">
        <v>258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16">
        <f>[1]Balanza!G69</f>
        <v>527726386.05000001</v>
      </c>
      <c r="AG73" s="16">
        <f>[1]Balanza!C69</f>
        <v>483655759.04000002</v>
      </c>
      <c r="AH73" s="17" t="s">
        <v>259</v>
      </c>
      <c r="AI73" s="66" t="s">
        <v>260</v>
      </c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16">
        <f>[1]Balanza!H167</f>
        <v>0</v>
      </c>
      <c r="BN73" s="16">
        <f>[1]Balanza!D167</f>
        <v>0</v>
      </c>
    </row>
    <row r="74" spans="1:66" s="9" customFormat="1" ht="15" customHeight="1">
      <c r="A74" s="15" t="s">
        <v>261</v>
      </c>
      <c r="B74" s="66" t="s">
        <v>262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16">
        <f>[1]Balanza!G70</f>
        <v>29273238.23</v>
      </c>
      <c r="AG74" s="16">
        <f>[1]Balanza!C70</f>
        <v>29273238.23</v>
      </c>
      <c r="AH74" s="12" t="s">
        <v>263</v>
      </c>
      <c r="AI74" s="69" t="s">
        <v>264</v>
      </c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14">
        <f>SUM(BM75:BM78)</f>
        <v>0</v>
      </c>
      <c r="BN74" s="14">
        <f>SUM(BN75:BN78)</f>
        <v>0</v>
      </c>
    </row>
    <row r="75" spans="1:66" s="9" customFormat="1" ht="15" customHeight="1">
      <c r="A75" s="15" t="s">
        <v>265</v>
      </c>
      <c r="B75" s="66" t="s">
        <v>266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16">
        <f>[1]Balanza!G71</f>
        <v>1233136.1000000001</v>
      </c>
      <c r="AG75" s="16">
        <f>[1]Balanza!C71</f>
        <v>1233136.1000000001</v>
      </c>
      <c r="AH75" s="17" t="s">
        <v>267</v>
      </c>
      <c r="AI75" s="66" t="s">
        <v>268</v>
      </c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16">
        <f>[1]Balanza!H169</f>
        <v>0</v>
      </c>
      <c r="BN75" s="16">
        <f>[1]Balanza!D169</f>
        <v>0</v>
      </c>
    </row>
    <row r="76" spans="1:66" s="9" customFormat="1" ht="15" customHeight="1">
      <c r="A76" s="10" t="s">
        <v>269</v>
      </c>
      <c r="B76" s="69" t="s">
        <v>270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14">
        <f>SUM(AF77:AF81)</f>
        <v>207220028.77000001</v>
      </c>
      <c r="AG76" s="14">
        <f>SUM(AG77:AG81)</f>
        <v>188258134.99000001</v>
      </c>
      <c r="AH76" s="17" t="s">
        <v>271</v>
      </c>
      <c r="AI76" s="66" t="s">
        <v>272</v>
      </c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16">
        <f>[1]Balanza!H170</f>
        <v>0</v>
      </c>
      <c r="BN76" s="16">
        <f>[1]Balanza!D170</f>
        <v>0</v>
      </c>
    </row>
    <row r="77" spans="1:66" s="9" customFormat="1" ht="15" customHeight="1">
      <c r="A77" s="15" t="s">
        <v>273</v>
      </c>
      <c r="B77" s="66" t="s">
        <v>274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16">
        <f>[1]Balanza!G73</f>
        <v>75413389.060000002</v>
      </c>
      <c r="AG77" s="16">
        <f>[1]Balanza!C73</f>
        <v>72551469.530000001</v>
      </c>
      <c r="AH77" s="17" t="s">
        <v>275</v>
      </c>
      <c r="AI77" s="66" t="s">
        <v>276</v>
      </c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16">
        <f>[1]Balanza!H171</f>
        <v>0</v>
      </c>
      <c r="BN77" s="16">
        <f>[1]Balanza!D171</f>
        <v>0</v>
      </c>
    </row>
    <row r="78" spans="1:66" s="9" customFormat="1" ht="15" customHeight="1">
      <c r="A78" s="15" t="s">
        <v>277</v>
      </c>
      <c r="B78" s="66" t="s">
        <v>278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16">
        <f>[1]Balanza!G74</f>
        <v>15256513.119999999</v>
      </c>
      <c r="AG78" s="16">
        <f>[1]Balanza!C74</f>
        <v>15256513.119999999</v>
      </c>
      <c r="AH78" s="17" t="s">
        <v>279</v>
      </c>
      <c r="AI78" s="72" t="s">
        <v>280</v>
      </c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16">
        <f>[1]Balanza!H172</f>
        <v>0</v>
      </c>
      <c r="BN78" s="16">
        <f>[1]Balanza!D172</f>
        <v>0</v>
      </c>
    </row>
    <row r="79" spans="1:66" s="9" customFormat="1" ht="15" customHeight="1">
      <c r="A79" s="15" t="s">
        <v>281</v>
      </c>
      <c r="B79" s="66" t="s">
        <v>282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16">
        <f>[1]Balanza!G75</f>
        <v>102827170.81999999</v>
      </c>
      <c r="AG79" s="16">
        <f>[1]Balanza!C75</f>
        <v>86727196.569999993</v>
      </c>
      <c r="AH79" s="19"/>
      <c r="AI79" s="75" t="s">
        <v>283</v>
      </c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23">
        <f>BM50+BM53+BM57+BM63+BM67+BM74</f>
        <v>1077738973.26</v>
      </c>
      <c r="BN79" s="23">
        <f>BN50+BN53+BN57+BN63+BN67+BN74</f>
        <v>1138850072.9400001</v>
      </c>
    </row>
    <row r="80" spans="1:66" s="9" customFormat="1" ht="15" customHeight="1">
      <c r="A80" s="15" t="s">
        <v>284</v>
      </c>
      <c r="B80" s="66" t="s">
        <v>285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16">
        <f>[1]Balanza!G76</f>
        <v>5291245.37</v>
      </c>
      <c r="AG80" s="16">
        <f>[1]Balanza!C76</f>
        <v>5291245.37</v>
      </c>
      <c r="AH80" s="22"/>
      <c r="AI80" s="76" t="s">
        <v>286</v>
      </c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24">
        <f>BM48+BM79</f>
        <v>1530218115.3199999</v>
      </c>
      <c r="BN80" s="24">
        <f>BN48+BN79</f>
        <v>1736150031.3299999</v>
      </c>
    </row>
    <row r="81" spans="1:66" s="9" customFormat="1" ht="15" customHeight="1">
      <c r="A81" s="15" t="s">
        <v>287</v>
      </c>
      <c r="B81" s="66" t="s">
        <v>288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16">
        <f>[1]Balanza!G77</f>
        <v>8431710.4000000004</v>
      </c>
      <c r="AG81" s="16">
        <f>[1]Balanza!C77</f>
        <v>8431710.4000000004</v>
      </c>
      <c r="AH81" s="25" t="s">
        <v>289</v>
      </c>
      <c r="AI81" s="74" t="s">
        <v>290</v>
      </c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16"/>
      <c r="BN81" s="16"/>
    </row>
    <row r="82" spans="1:66" s="9" customFormat="1" ht="15" customHeight="1">
      <c r="A82" s="10" t="s">
        <v>291</v>
      </c>
      <c r="B82" s="69" t="s">
        <v>292</v>
      </c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14">
        <f>SUM(AF83:AF87)</f>
        <v>0</v>
      </c>
      <c r="AG82" s="14">
        <f>SUM(AG83:AG87)</f>
        <v>0</v>
      </c>
      <c r="AH82" s="26" t="s">
        <v>293</v>
      </c>
      <c r="AI82" s="68" t="s">
        <v>294</v>
      </c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14">
        <f>SUM(BM83:BM85)</f>
        <v>70029434.019999996</v>
      </c>
      <c r="BN82" s="14">
        <f>SUM(BN83:BN85)</f>
        <v>70029434.019999996</v>
      </c>
    </row>
    <row r="83" spans="1:66" s="9" customFormat="1" ht="15" customHeight="1">
      <c r="A83" s="15" t="s">
        <v>295</v>
      </c>
      <c r="B83" s="66" t="s">
        <v>296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16">
        <f>([1]Balanza!H79)*-1</f>
        <v>0</v>
      </c>
      <c r="AG83" s="16">
        <f>([1]Balanza!D79)*-1</f>
        <v>0</v>
      </c>
      <c r="AH83" s="21" t="s">
        <v>297</v>
      </c>
      <c r="AI83" s="66" t="s">
        <v>298</v>
      </c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16">
        <f>[1]Balanza!H175</f>
        <v>0</v>
      </c>
      <c r="BN83" s="16">
        <f>[1]Balanza!D175</f>
        <v>0</v>
      </c>
    </row>
    <row r="84" spans="1:66" s="9" customFormat="1" ht="15" customHeight="1">
      <c r="A84" s="15" t="s">
        <v>299</v>
      </c>
      <c r="B84" s="66" t="s">
        <v>300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16">
        <f>([1]Balanza!H80)*-1</f>
        <v>0</v>
      </c>
      <c r="AG84" s="16">
        <f>([1]Balanza!D80)*-1</f>
        <v>0</v>
      </c>
      <c r="AH84" s="17" t="s">
        <v>301</v>
      </c>
      <c r="AI84" s="66" t="s">
        <v>302</v>
      </c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16">
        <f>[1]Balanza!H176</f>
        <v>0</v>
      </c>
      <c r="BN84" s="16">
        <f>[1]Balanza!D176</f>
        <v>0</v>
      </c>
    </row>
    <row r="85" spans="1:66" s="9" customFormat="1" ht="15" customHeight="1">
      <c r="A85" s="15" t="s">
        <v>303</v>
      </c>
      <c r="B85" s="66" t="s">
        <v>304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16">
        <f>([1]Balanza!H81)*-1</f>
        <v>0</v>
      </c>
      <c r="AG85" s="16">
        <f>([1]Balanza!D81)*-1</f>
        <v>0</v>
      </c>
      <c r="AH85" s="17" t="s">
        <v>305</v>
      </c>
      <c r="AI85" s="66" t="s">
        <v>306</v>
      </c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16">
        <f>[1]Balanza!H177</f>
        <v>70029434.019999996</v>
      </c>
      <c r="BN85" s="16">
        <f>[1]Balanza!D177</f>
        <v>70029434.019999996</v>
      </c>
    </row>
    <row r="86" spans="1:66" s="9" customFormat="1" ht="15" customHeight="1">
      <c r="A86" s="15" t="s">
        <v>307</v>
      </c>
      <c r="B86" s="66" t="s">
        <v>308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16">
        <f>([1]Balanza!H82)*-1</f>
        <v>0</v>
      </c>
      <c r="AG86" s="16">
        <f>([1]Balanza!D82)*-1</f>
        <v>0</v>
      </c>
      <c r="AH86" s="12" t="s">
        <v>309</v>
      </c>
      <c r="AI86" s="68" t="s">
        <v>310</v>
      </c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14">
        <f>BM87+BM88+BM89+BM94+BM98</f>
        <v>10282254625.67</v>
      </c>
      <c r="BN86" s="14">
        <f>BN87+BN88+BN89+BN94+BN98</f>
        <v>8254166806.6400013</v>
      </c>
    </row>
    <row r="87" spans="1:66" s="9" customFormat="1" ht="15" customHeight="1">
      <c r="A87" s="15" t="s">
        <v>311</v>
      </c>
      <c r="B87" s="66" t="s">
        <v>312</v>
      </c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16">
        <f>([1]Balanza!H83)*-1</f>
        <v>0</v>
      </c>
      <c r="AG87" s="16">
        <f>([1]Balanza!D83)*-1</f>
        <v>0</v>
      </c>
      <c r="AH87" s="17" t="s">
        <v>313</v>
      </c>
      <c r="AI87" s="66" t="s">
        <v>314</v>
      </c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16">
        <f>[1]Balanza!H179</f>
        <v>2119107720.7</v>
      </c>
      <c r="BN87" s="16">
        <f>[1]Balanza!D179</f>
        <v>873154345.3900013</v>
      </c>
    </row>
    <row r="88" spans="1:66" s="9" customFormat="1" ht="15" customHeight="1">
      <c r="A88" s="10" t="s">
        <v>315</v>
      </c>
      <c r="B88" s="69" t="s">
        <v>316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14">
        <f>SUM(AF89:AF94)</f>
        <v>75624760.670000002</v>
      </c>
      <c r="AG88" s="14">
        <f>SUM(AG89:AG94)</f>
        <v>75624760.670000002</v>
      </c>
      <c r="AH88" s="17" t="s">
        <v>317</v>
      </c>
      <c r="AI88" s="66" t="s">
        <v>318</v>
      </c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16">
        <f>[1]Balanza!H180</f>
        <v>7929855335.4499998</v>
      </c>
      <c r="BN88" s="16">
        <f>[1]Balanza!D180</f>
        <v>7147814356.9499998</v>
      </c>
    </row>
    <row r="89" spans="1:66" s="9" customFormat="1" ht="15" customHeight="1">
      <c r="A89" s="15" t="s">
        <v>319</v>
      </c>
      <c r="B89" s="66" t="s">
        <v>320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16">
        <f>[1]Balanza!G85</f>
        <v>35694322.07</v>
      </c>
      <c r="AG89" s="16">
        <f>[1]Balanza!C85</f>
        <v>35694322.07</v>
      </c>
      <c r="AH89" s="12" t="s">
        <v>321</v>
      </c>
      <c r="AI89" s="68" t="s">
        <v>322</v>
      </c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14">
        <f>SUM(BM90:BM93)</f>
        <v>0</v>
      </c>
      <c r="BN89" s="14">
        <f>SUM(BN90:BN93)</f>
        <v>0</v>
      </c>
    </row>
    <row r="90" spans="1:66" s="9" customFormat="1" ht="15" customHeight="1">
      <c r="A90" s="15" t="s">
        <v>323</v>
      </c>
      <c r="B90" s="66" t="s">
        <v>324</v>
      </c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16">
        <f>[1]Balanza!G86</f>
        <v>0</v>
      </c>
      <c r="AG90" s="16">
        <f>[1]Balanza!C86</f>
        <v>0</v>
      </c>
      <c r="AH90" s="17" t="s">
        <v>325</v>
      </c>
      <c r="AI90" s="66" t="s">
        <v>326</v>
      </c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16">
        <f>[1]Balanza!H182</f>
        <v>0</v>
      </c>
      <c r="BN90" s="16">
        <f>[1]Balanza!D182</f>
        <v>0</v>
      </c>
    </row>
    <row r="91" spans="1:66" s="9" customFormat="1" ht="15" customHeight="1">
      <c r="A91" s="15" t="s">
        <v>327</v>
      </c>
      <c r="B91" s="66" t="s">
        <v>328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16">
        <f>[1]Balanza!G87</f>
        <v>0</v>
      </c>
      <c r="AG91" s="16">
        <f>[1]Balanza!C87</f>
        <v>0</v>
      </c>
      <c r="AH91" s="17" t="s">
        <v>329</v>
      </c>
      <c r="AI91" s="66" t="s">
        <v>330</v>
      </c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16">
        <f>[1]Balanza!H183</f>
        <v>0</v>
      </c>
      <c r="BN91" s="16">
        <f>[1]Balanza!D183</f>
        <v>0</v>
      </c>
    </row>
    <row r="92" spans="1:66" s="9" customFormat="1" ht="15" customHeight="1">
      <c r="A92" s="15" t="s">
        <v>331</v>
      </c>
      <c r="B92" s="66" t="s">
        <v>332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16">
        <f>[1]Balanza!G88</f>
        <v>39930438.600000001</v>
      </c>
      <c r="AG92" s="16">
        <f>[1]Balanza!C88</f>
        <v>39930438.600000001</v>
      </c>
      <c r="AH92" s="17" t="s">
        <v>333</v>
      </c>
      <c r="AI92" s="66" t="s">
        <v>334</v>
      </c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16">
        <f>[1]Balanza!H184</f>
        <v>0</v>
      </c>
      <c r="BN92" s="16">
        <f>[1]Balanza!D184</f>
        <v>0</v>
      </c>
    </row>
    <row r="93" spans="1:66" s="9" customFormat="1" ht="15" customHeight="1">
      <c r="A93" s="15" t="s">
        <v>335</v>
      </c>
      <c r="B93" s="66" t="s">
        <v>336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16">
        <f>[1]Balanza!G89</f>
        <v>0</v>
      </c>
      <c r="AG93" s="16">
        <f>[1]Balanza!C89</f>
        <v>0</v>
      </c>
      <c r="AH93" s="17" t="s">
        <v>337</v>
      </c>
      <c r="AI93" s="66" t="s">
        <v>338</v>
      </c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16">
        <f>[1]Balanza!H185</f>
        <v>0</v>
      </c>
      <c r="BN93" s="16">
        <f>[1]Balanza!D185</f>
        <v>0</v>
      </c>
    </row>
    <row r="94" spans="1:66" s="9" customFormat="1" ht="15" customHeight="1">
      <c r="A94" s="15" t="s">
        <v>339</v>
      </c>
      <c r="B94" s="66" t="s">
        <v>340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16">
        <f>[1]Balanza!G90</f>
        <v>0</v>
      </c>
      <c r="AG94" s="16">
        <f>[1]Balanza!C90</f>
        <v>0</v>
      </c>
      <c r="AH94" s="12" t="s">
        <v>341</v>
      </c>
      <c r="AI94" s="68" t="s">
        <v>342</v>
      </c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14">
        <f>SUM(BM95:BM97)</f>
        <v>0</v>
      </c>
      <c r="BN94" s="14">
        <f>SUM(BN95:BN97)</f>
        <v>0</v>
      </c>
    </row>
    <row r="95" spans="1:66" s="9" customFormat="1" ht="15" customHeight="1">
      <c r="A95" s="10" t="s">
        <v>343</v>
      </c>
      <c r="B95" s="69" t="s">
        <v>344</v>
      </c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14">
        <f>SUM(AF96:AF100)</f>
        <v>0</v>
      </c>
      <c r="AG95" s="14">
        <f>SUM(AG96:AG100)</f>
        <v>0</v>
      </c>
      <c r="AH95" s="17" t="s">
        <v>345</v>
      </c>
      <c r="AI95" s="66" t="s">
        <v>346</v>
      </c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16">
        <f>[1]Balanza!H187</f>
        <v>0</v>
      </c>
      <c r="BN95" s="16">
        <f>[1]Balanza!D187</f>
        <v>0</v>
      </c>
    </row>
    <row r="96" spans="1:66" s="9" customFormat="1" ht="15" customHeight="1">
      <c r="A96" s="15" t="s">
        <v>347</v>
      </c>
      <c r="B96" s="66" t="s">
        <v>348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16">
        <f>([1]Balanza!H92)*-1</f>
        <v>0</v>
      </c>
      <c r="AG96" s="16">
        <f>([1]Balanza!D92)*-1</f>
        <v>0</v>
      </c>
      <c r="AH96" s="17" t="s">
        <v>349</v>
      </c>
      <c r="AI96" s="66" t="s">
        <v>350</v>
      </c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16">
        <f>[1]Balanza!H188</f>
        <v>0</v>
      </c>
      <c r="BN96" s="16">
        <f>[1]Balanza!D188</f>
        <v>0</v>
      </c>
    </row>
    <row r="97" spans="1:66" s="9" customFormat="1" ht="15" customHeight="1">
      <c r="A97" s="15" t="s">
        <v>351</v>
      </c>
      <c r="B97" s="66" t="s">
        <v>352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16">
        <f>([1]Balanza!H93)*-1</f>
        <v>0</v>
      </c>
      <c r="AG97" s="16">
        <f>([1]Balanza!D93)*-1</f>
        <v>0</v>
      </c>
      <c r="AH97" s="17" t="s">
        <v>353</v>
      </c>
      <c r="AI97" s="66" t="s">
        <v>354</v>
      </c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16">
        <f>[1]Balanza!H189</f>
        <v>0</v>
      </c>
      <c r="BN97" s="16">
        <f>[1]Balanza!D189</f>
        <v>0</v>
      </c>
    </row>
    <row r="98" spans="1:66" s="9" customFormat="1" ht="15" customHeight="1">
      <c r="A98" s="15" t="s">
        <v>355</v>
      </c>
      <c r="B98" s="66" t="s">
        <v>356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16">
        <f>([1]Balanza!H94)*-1</f>
        <v>0</v>
      </c>
      <c r="AG98" s="16">
        <f>([1]Balanza!D94)*-1</f>
        <v>0</v>
      </c>
      <c r="AH98" s="12" t="s">
        <v>357</v>
      </c>
      <c r="AI98" s="68" t="s">
        <v>358</v>
      </c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14">
        <f>SUM(BM99:BM100)</f>
        <v>233291569.52000001</v>
      </c>
      <c r="BN98" s="14">
        <f>SUM(BN99:BN100)</f>
        <v>233198104.30000001</v>
      </c>
    </row>
    <row r="99" spans="1:66" s="9" customFormat="1" ht="15" customHeight="1">
      <c r="A99" s="15" t="s">
        <v>359</v>
      </c>
      <c r="B99" s="66" t="s">
        <v>360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16">
        <f>([1]Balanza!H95)*-1</f>
        <v>0</v>
      </c>
      <c r="AG99" s="16">
        <f>([1]Balanza!D95)*-1</f>
        <v>0</v>
      </c>
      <c r="AH99" s="17" t="s">
        <v>361</v>
      </c>
      <c r="AI99" s="66" t="s">
        <v>362</v>
      </c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16">
        <f>[1]Balanza!H191</f>
        <v>0</v>
      </c>
      <c r="BN99" s="16">
        <f>[1]Balanza!D191</f>
        <v>0</v>
      </c>
    </row>
    <row r="100" spans="1:66" s="9" customFormat="1" ht="15" customHeight="1">
      <c r="A100" s="15" t="s">
        <v>363</v>
      </c>
      <c r="B100" s="66" t="s">
        <v>364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16">
        <f>([1]Balanza!H96)*-1</f>
        <v>0</v>
      </c>
      <c r="AG100" s="16">
        <f>([1]Balanza!D96)*-1</f>
        <v>0</v>
      </c>
      <c r="AH100" s="17" t="s">
        <v>365</v>
      </c>
      <c r="AI100" s="66" t="s">
        <v>366</v>
      </c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16">
        <f>[1]Balanza!H192</f>
        <v>233291569.52000001</v>
      </c>
      <c r="BN100" s="16">
        <f>[1]Balanza!D192</f>
        <v>233198104.30000001</v>
      </c>
    </row>
    <row r="101" spans="1:66" s="9" customFormat="1" ht="15" customHeight="1">
      <c r="A101" s="10" t="s">
        <v>367</v>
      </c>
      <c r="B101" s="69" t="s">
        <v>368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14">
        <f>SUM(AF102:AF104)</f>
        <v>1040586.75</v>
      </c>
      <c r="AG101" s="14">
        <f>SUM(AG102:AG104)</f>
        <v>1040586.75</v>
      </c>
      <c r="AH101" s="12" t="s">
        <v>369</v>
      </c>
      <c r="AI101" s="68" t="s">
        <v>370</v>
      </c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14">
        <f>SUM(BM102:BM103)</f>
        <v>1229456417.52</v>
      </c>
      <c r="BN101" s="14">
        <f>SUM(BN102:BN103)</f>
        <v>1229456417.52</v>
      </c>
    </row>
    <row r="102" spans="1:66" s="9" customFormat="1" ht="15" customHeight="1">
      <c r="A102" s="15" t="s">
        <v>371</v>
      </c>
      <c r="B102" s="66" t="s">
        <v>372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16">
        <f>[1]Balanza!G98</f>
        <v>0</v>
      </c>
      <c r="AG102" s="16">
        <f>[1]Balanza!C98</f>
        <v>0</v>
      </c>
      <c r="AH102" s="17" t="s">
        <v>373</v>
      </c>
      <c r="AI102" s="66" t="s">
        <v>374</v>
      </c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16">
        <f>[1]Balanza!H194</f>
        <v>0</v>
      </c>
      <c r="BN102" s="16">
        <f>[1]Balanza!D194</f>
        <v>0</v>
      </c>
    </row>
    <row r="103" spans="1:66" s="9" customFormat="1" ht="15" customHeight="1">
      <c r="A103" s="15" t="s">
        <v>375</v>
      </c>
      <c r="B103" s="66" t="s">
        <v>376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16">
        <f>[1]Balanza!G99</f>
        <v>0</v>
      </c>
      <c r="AG103" s="16">
        <f>[1]Balanza!C99</f>
        <v>0</v>
      </c>
      <c r="AH103" s="17" t="s">
        <v>377</v>
      </c>
      <c r="AI103" s="72" t="s">
        <v>378</v>
      </c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16">
        <f>[1]Balanza!H195</f>
        <v>1229456417.52</v>
      </c>
      <c r="BN103" s="16">
        <f>[1]Balanza!D195</f>
        <v>1229456417.52</v>
      </c>
    </row>
    <row r="104" spans="1:66" s="9" customFormat="1" ht="15" customHeight="1">
      <c r="A104" s="15" t="s">
        <v>379</v>
      </c>
      <c r="B104" s="72" t="s">
        <v>380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18">
        <f>[1]Balanza!G100</f>
        <v>1040586.75</v>
      </c>
      <c r="AG104" s="18">
        <f>[1]Balanza!C100</f>
        <v>1040586.75</v>
      </c>
      <c r="AH104" s="27"/>
      <c r="AI104" s="28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30"/>
      <c r="AW104" s="30"/>
      <c r="AX104" s="30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31" t="s">
        <v>381</v>
      </c>
      <c r="BM104" s="32">
        <f>BM82+BM86+BM101</f>
        <v>11581740477.210001</v>
      </c>
      <c r="BN104" s="32">
        <f>BN82+BN86+BN101</f>
        <v>9553652658.1800022</v>
      </c>
    </row>
    <row r="105" spans="1:66" s="9" customFormat="1" ht="15" customHeight="1">
      <c r="A105" s="33"/>
      <c r="B105" s="81" t="s">
        <v>382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34">
        <f>AF48+AF53+AF59+AF67+AF76+AF82+AF88+AF95+AF101</f>
        <v>12693074385.51</v>
      </c>
      <c r="AG105" s="34">
        <f>AG48+AG53+AG59+AG67+AG76+AG82+AG88+AG95+AG101</f>
        <v>11043629854.709997</v>
      </c>
      <c r="AH105" s="34"/>
      <c r="AI105" s="35"/>
      <c r="AJ105" s="36"/>
      <c r="AK105" s="36"/>
      <c r="AL105" s="36"/>
      <c r="AM105" s="36"/>
      <c r="AN105" s="36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</row>
    <row r="106" spans="1:66" s="9" customFormat="1" ht="15" customHeight="1" thickBot="1">
      <c r="A106" s="33"/>
      <c r="B106" s="79" t="s">
        <v>383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37">
        <f>AF46+AF105</f>
        <v>13111958592.530001</v>
      </c>
      <c r="AG106" s="37">
        <f>AG46+AG105</f>
        <v>11289802689.509996</v>
      </c>
      <c r="AH106" s="38"/>
      <c r="AI106" s="80" t="s">
        <v>384</v>
      </c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39">
        <f>BM80+BM104</f>
        <v>13111958592.530001</v>
      </c>
      <c r="BN106" s="39">
        <f>BN80+BN104</f>
        <v>11289802689.510002</v>
      </c>
    </row>
    <row r="107" spans="1:66" s="9" customFormat="1" ht="15" customHeight="1" thickTop="1">
      <c r="A107" s="33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40"/>
      <c r="AG107" s="40"/>
      <c r="AH107" s="38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41"/>
      <c r="BN107" s="41"/>
    </row>
    <row r="108" spans="1:66" s="9" customFormat="1" ht="15" customHeight="1">
      <c r="A108" s="33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3"/>
      <c r="AG108" s="43"/>
      <c r="AH108" s="43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5"/>
      <c r="BN108" s="43"/>
    </row>
    <row r="109" spans="1:66" ht="15" customHeight="1">
      <c r="B109" s="46" t="s">
        <v>385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66" s="9" customFormat="1" ht="15" customHeight="1">
      <c r="A110" s="33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7"/>
      <c r="AG110" s="43"/>
      <c r="AH110" s="43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8"/>
      <c r="BN110" s="47"/>
    </row>
    <row r="111" spans="1:66" s="9" customFormat="1" ht="15" customHeight="1">
      <c r="A111" s="33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7"/>
      <c r="AG111" s="43"/>
      <c r="AH111" s="43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8"/>
      <c r="BN111" s="47"/>
    </row>
    <row r="112" spans="1:66" s="9" customFormat="1" ht="15" customHeight="1">
      <c r="A112" s="33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7"/>
      <c r="AG112" s="43"/>
      <c r="AH112" s="43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8"/>
      <c r="BN112" s="47"/>
    </row>
    <row r="113" spans="1:66" s="9" customFormat="1" ht="15" customHeight="1">
      <c r="A113" s="33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7"/>
      <c r="AG113" s="43"/>
      <c r="AH113" s="43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8"/>
      <c r="BN113" s="47"/>
    </row>
    <row r="114" spans="1:66" s="9" customFormat="1" ht="15" customHeight="1">
      <c r="A114" s="33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7"/>
      <c r="AG114" s="43"/>
      <c r="AH114" s="43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8"/>
      <c r="BN114" s="47"/>
    </row>
    <row r="115" spans="1:66" s="9" customFormat="1" ht="15" customHeight="1">
      <c r="A115" s="33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7"/>
      <c r="AG115" s="43"/>
      <c r="AH115" s="43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8"/>
      <c r="BN115" s="47"/>
    </row>
    <row r="116" spans="1:66" s="9" customFormat="1" ht="15" customHeight="1">
      <c r="A116" s="33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7"/>
      <c r="AG116" s="43"/>
      <c r="AH116" s="43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3"/>
      <c r="BN116" s="47"/>
    </row>
    <row r="117" spans="1:66" s="9" customFormat="1" ht="15" customHeight="1">
      <c r="A117" s="33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54"/>
      <c r="R117" s="54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0"/>
      <c r="AG117" s="50"/>
      <c r="AH117" s="50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9"/>
      <c r="AX117" s="49"/>
      <c r="AY117" s="4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43"/>
      <c r="BN117" s="47"/>
    </row>
    <row r="118" spans="1:66" s="9" customFormat="1" ht="15" customHeight="1">
      <c r="A118" s="33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35"/>
      <c r="AH118" s="35"/>
      <c r="AI118" s="52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47"/>
    </row>
    <row r="119" spans="1:66" s="9" customFormat="1" ht="15" customHeight="1">
      <c r="A119" s="33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77" t="s">
        <v>388</v>
      </c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47"/>
    </row>
    <row r="120" spans="1:66" ht="15" customHeight="1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78" t="s">
        <v>389</v>
      </c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</row>
    <row r="121" spans="1:66" ht="15" customHeight="1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I121" s="52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</row>
    <row r="122" spans="1:66" ht="15" customHeight="1"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I122" s="52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</row>
    <row r="123" spans="1:66" ht="15" customHeight="1"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3"/>
      <c r="AG123" s="43"/>
      <c r="AH123" s="43"/>
      <c r="AI123" s="52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43"/>
    </row>
    <row r="124" spans="1:66" ht="15" customHeight="1"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3"/>
    </row>
    <row r="125" spans="1:66"/>
    <row r="126" spans="1:66" ht="15" customHeight="1"/>
    <row r="127" spans="1:66" ht="15" customHeight="1"/>
    <row r="128" spans="1:66" ht="15" customHeight="1"/>
    <row r="129" s="42" customFormat="1" hidden="1"/>
    <row r="130" s="42" customFormat="1" hidden="1"/>
    <row r="131" s="42" customFormat="1" hidden="1"/>
    <row r="132" s="42" customFormat="1" hidden="1"/>
    <row r="133" s="42" customFormat="1" hidden="1"/>
    <row r="134" s="42" customFormat="1" hidden="1"/>
    <row r="135" s="42" customFormat="1" hidden="1"/>
  </sheetData>
  <mergeCells count="211">
    <mergeCell ref="AF119:AY119"/>
    <mergeCell ref="AF120:AY120"/>
    <mergeCell ref="B106:AE106"/>
    <mergeCell ref="AI106:BL106"/>
    <mergeCell ref="B107:AE107"/>
    <mergeCell ref="AI107:BL107"/>
    <mergeCell ref="B102:AE102"/>
    <mergeCell ref="AI102:BL102"/>
    <mergeCell ref="B103:AE103"/>
    <mergeCell ref="AI103:BL103"/>
    <mergeCell ref="B104:AE104"/>
    <mergeCell ref="B105:AE105"/>
    <mergeCell ref="AY105:BL105"/>
    <mergeCell ref="B99:AE99"/>
    <mergeCell ref="AI99:BL99"/>
    <mergeCell ref="B100:AE100"/>
    <mergeCell ref="AI100:BL100"/>
    <mergeCell ref="B101:AE101"/>
    <mergeCell ref="AI101:BL101"/>
    <mergeCell ref="B96:AE96"/>
    <mergeCell ref="AI96:BL96"/>
    <mergeCell ref="B97:AE97"/>
    <mergeCell ref="AI97:BL97"/>
    <mergeCell ref="B98:AE98"/>
    <mergeCell ref="AI98:BL98"/>
    <mergeCell ref="B93:AE93"/>
    <mergeCell ref="AI93:BL93"/>
    <mergeCell ref="B94:AE94"/>
    <mergeCell ref="AI94:BL94"/>
    <mergeCell ref="B95:AE95"/>
    <mergeCell ref="AI95:BL95"/>
    <mergeCell ref="B90:AE90"/>
    <mergeCell ref="AI90:BL90"/>
    <mergeCell ref="B91:AE91"/>
    <mergeCell ref="AI91:BL91"/>
    <mergeCell ref="B92:AE92"/>
    <mergeCell ref="AI92:BL92"/>
    <mergeCell ref="B87:AE87"/>
    <mergeCell ref="AI87:BL87"/>
    <mergeCell ref="B88:AE88"/>
    <mergeCell ref="AI88:BL88"/>
    <mergeCell ref="B89:AE89"/>
    <mergeCell ref="AI89:BL89"/>
    <mergeCell ref="B84:AE84"/>
    <mergeCell ref="AI84:BL84"/>
    <mergeCell ref="B85:AE85"/>
    <mergeCell ref="AI85:BL85"/>
    <mergeCell ref="B86:AE86"/>
    <mergeCell ref="AI86:BL86"/>
    <mergeCell ref="B81:AE81"/>
    <mergeCell ref="AI81:BL81"/>
    <mergeCell ref="B82:AE82"/>
    <mergeCell ref="AI82:BL82"/>
    <mergeCell ref="B83:AE83"/>
    <mergeCell ref="AI83:BL83"/>
    <mergeCell ref="B78:AE78"/>
    <mergeCell ref="AI78:BL78"/>
    <mergeCell ref="B79:AE79"/>
    <mergeCell ref="AI79:BL79"/>
    <mergeCell ref="B80:AE80"/>
    <mergeCell ref="AI80:BL80"/>
    <mergeCell ref="B75:AE75"/>
    <mergeCell ref="AI75:BL75"/>
    <mergeCell ref="B76:AE76"/>
    <mergeCell ref="AI76:BL76"/>
    <mergeCell ref="B77:AE77"/>
    <mergeCell ref="AI77:BL77"/>
    <mergeCell ref="B72:AE72"/>
    <mergeCell ref="AI72:BL72"/>
    <mergeCell ref="B73:AE73"/>
    <mergeCell ref="AI73:BL73"/>
    <mergeCell ref="B74:AE74"/>
    <mergeCell ref="AI74:BL74"/>
    <mergeCell ref="B69:AE69"/>
    <mergeCell ref="AI69:BL69"/>
    <mergeCell ref="B70:AE70"/>
    <mergeCell ref="AI70:BL70"/>
    <mergeCell ref="B71:AE71"/>
    <mergeCell ref="AI71:BL71"/>
    <mergeCell ref="B66:AE66"/>
    <mergeCell ref="AI66:BL66"/>
    <mergeCell ref="B67:AE67"/>
    <mergeCell ref="AI67:BL67"/>
    <mergeCell ref="B68:AE68"/>
    <mergeCell ref="AI68:BL68"/>
    <mergeCell ref="B63:AE63"/>
    <mergeCell ref="AI63:BL63"/>
    <mergeCell ref="B64:AE64"/>
    <mergeCell ref="AI64:BL64"/>
    <mergeCell ref="B65:AE65"/>
    <mergeCell ref="AI65:BL65"/>
    <mergeCell ref="B60:AE60"/>
    <mergeCell ref="AI60:BL60"/>
    <mergeCell ref="B61:AE61"/>
    <mergeCell ref="AI61:BL61"/>
    <mergeCell ref="B62:AE62"/>
    <mergeCell ref="AI62:BL62"/>
    <mergeCell ref="B57:AE57"/>
    <mergeCell ref="AI57:BL57"/>
    <mergeCell ref="B58:AE58"/>
    <mergeCell ref="AI58:BL58"/>
    <mergeCell ref="B59:AE59"/>
    <mergeCell ref="AI59:BL59"/>
    <mergeCell ref="B54:AE54"/>
    <mergeCell ref="AI54:BL54"/>
    <mergeCell ref="B55:AE55"/>
    <mergeCell ref="AI55:BL55"/>
    <mergeCell ref="B56:AE56"/>
    <mergeCell ref="AI56:BL56"/>
    <mergeCell ref="B51:AE51"/>
    <mergeCell ref="AI51:BL51"/>
    <mergeCell ref="B52:AE52"/>
    <mergeCell ref="AI52:BL52"/>
    <mergeCell ref="B53:AE53"/>
    <mergeCell ref="AI53:BL53"/>
    <mergeCell ref="B48:AE48"/>
    <mergeCell ref="AI48:BL48"/>
    <mergeCell ref="B49:AE49"/>
    <mergeCell ref="AI49:BL49"/>
    <mergeCell ref="B50:AE50"/>
    <mergeCell ref="AI50:BL50"/>
    <mergeCell ref="B45:AE45"/>
    <mergeCell ref="AI45:BL45"/>
    <mergeCell ref="B46:AE46"/>
    <mergeCell ref="AI46:BL46"/>
    <mergeCell ref="B47:AE47"/>
    <mergeCell ref="AI47:BL47"/>
    <mergeCell ref="B42:AE42"/>
    <mergeCell ref="AI42:BL42"/>
    <mergeCell ref="B43:AE43"/>
    <mergeCell ref="AI43:BL43"/>
    <mergeCell ref="B44:AE44"/>
    <mergeCell ref="AI44:BL44"/>
    <mergeCell ref="B39:AE39"/>
    <mergeCell ref="AI39:BL39"/>
    <mergeCell ref="B40:AE40"/>
    <mergeCell ref="AI40:BL40"/>
    <mergeCell ref="B41:AE41"/>
    <mergeCell ref="AI41:BL41"/>
    <mergeCell ref="B36:AE36"/>
    <mergeCell ref="AI36:BL36"/>
    <mergeCell ref="B37:AE37"/>
    <mergeCell ref="AI37:BL37"/>
    <mergeCell ref="B38:AE38"/>
    <mergeCell ref="AI38:BL38"/>
    <mergeCell ref="B33:AE33"/>
    <mergeCell ref="AI33:BL33"/>
    <mergeCell ref="B34:AE34"/>
    <mergeCell ref="AI34:BL34"/>
    <mergeCell ref="B35:AE35"/>
    <mergeCell ref="AI35:BL35"/>
    <mergeCell ref="B30:AE30"/>
    <mergeCell ref="AI30:BL30"/>
    <mergeCell ref="B31:AE31"/>
    <mergeCell ref="AI31:BL31"/>
    <mergeCell ref="B32:AE32"/>
    <mergeCell ref="AI32:BL32"/>
    <mergeCell ref="B27:AE27"/>
    <mergeCell ref="AI27:BL27"/>
    <mergeCell ref="B28:AE28"/>
    <mergeCell ref="AI28:BL28"/>
    <mergeCell ref="B29:AE29"/>
    <mergeCell ref="AI29:BL29"/>
    <mergeCell ref="B24:AE24"/>
    <mergeCell ref="AI24:BL24"/>
    <mergeCell ref="B25:AE25"/>
    <mergeCell ref="AI25:BL25"/>
    <mergeCell ref="B26:AE26"/>
    <mergeCell ref="AI26:BL26"/>
    <mergeCell ref="B21:AE21"/>
    <mergeCell ref="AI21:BL21"/>
    <mergeCell ref="B22:AE22"/>
    <mergeCell ref="AI22:BL22"/>
    <mergeCell ref="B23:AE23"/>
    <mergeCell ref="AI23:BL23"/>
    <mergeCell ref="B18:AE18"/>
    <mergeCell ref="AI18:BL18"/>
    <mergeCell ref="B19:AE19"/>
    <mergeCell ref="AI19:BL19"/>
    <mergeCell ref="B20:AE20"/>
    <mergeCell ref="AI20:BL20"/>
    <mergeCell ref="B16:AE16"/>
    <mergeCell ref="AI16:BL16"/>
    <mergeCell ref="B17:AE17"/>
    <mergeCell ref="AI17:BL17"/>
    <mergeCell ref="B12:AE12"/>
    <mergeCell ref="AI12:BL12"/>
    <mergeCell ref="B13:AE13"/>
    <mergeCell ref="AI13:BL13"/>
    <mergeCell ref="B14:AE14"/>
    <mergeCell ref="AI14:BL14"/>
    <mergeCell ref="B11:AE11"/>
    <mergeCell ref="AI11:BL11"/>
    <mergeCell ref="B6:AE6"/>
    <mergeCell ref="AI6:BL6"/>
    <mergeCell ref="B7:AE7"/>
    <mergeCell ref="AI7:BL7"/>
    <mergeCell ref="B8:AE8"/>
    <mergeCell ref="AI8:BL8"/>
    <mergeCell ref="B15:AE15"/>
    <mergeCell ref="AI15:BL15"/>
    <mergeCell ref="B1:BN1"/>
    <mergeCell ref="B2:BN2"/>
    <mergeCell ref="B3:BN3"/>
    <mergeCell ref="B4:BN4"/>
    <mergeCell ref="B5:AE5"/>
    <mergeCell ref="AI5:BL5"/>
    <mergeCell ref="B9:AE9"/>
    <mergeCell ref="AI9:BL9"/>
    <mergeCell ref="B10:AE10"/>
    <mergeCell ref="AI10:BL10"/>
  </mergeCells>
  <pageMargins left="0.51181102362204722" right="0.31496062992125984" top="0.55118110236220474" bottom="0.55118110236220474" header="0.31496062992125984" footer="0.31496062992125984"/>
  <pageSetup scale="46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Situacion Financiera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2024-10-21T17:59:36Z</cp:lastPrinted>
  <dcterms:created xsi:type="dcterms:W3CDTF">2024-10-18T19:49:22Z</dcterms:created>
  <dcterms:modified xsi:type="dcterms:W3CDTF">2024-10-21T17:59:38Z</dcterms:modified>
</cp:coreProperties>
</file>