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105" i="1" l="1"/>
  <c r="AG53" i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F105" i="1" l="1"/>
  <c r="BN86" i="1"/>
  <c r="BN104" i="1" s="1"/>
  <c r="BM86" i="1"/>
  <c r="BM104" i="1" s="1"/>
  <c r="BN48" i="1"/>
  <c r="BM48" i="1"/>
  <c r="BM80" i="1" s="1"/>
  <c r="AF46" i="1"/>
  <c r="AG46" i="1"/>
  <c r="AG106" i="1" s="1"/>
  <c r="BN79" i="1"/>
  <c r="AF106" i="1" l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<sst xmlns="http://schemas.openxmlformats.org/spreadsheetml/2006/main" count="394" uniqueCount="393">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</sst>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1" zoomScaleNormal="100" workbookViewId="0">
      <selection activeCell="BN5" sqref="BN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385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2023</v>
      </c>
      <c r="AG5" s="6">
        <v>2022</v>
      </c>
      <c r="AH5" s="6" t="s">
        <v>2</v>
      </c>
      <c r="AI5" s="67" t="s">
        <v>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2023</v>
      </c>
      <c r="BN5" s="6">
        <v>2022</v>
      </c>
    </row>
    <row r="6" spans="1:66" s="11" customFormat="1" ht="15" customHeight="1">
      <c r="A6" s="8">
        <v>10000</v>
      </c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4</v>
      </c>
      <c r="AI6" s="68" t="s">
        <v>5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7</v>
      </c>
      <c r="AI7" s="72" t="s">
        <v>8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219695188.95000005</v>
      </c>
      <c r="AG8" s="16">
        <f>SUM(AG9:AG15)</f>
        <v>572039656.96000016</v>
      </c>
      <c r="AH8" s="14" t="s">
        <v>10</v>
      </c>
      <c r="AI8" s="73" t="s">
        <v>11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573127917.40999997</v>
      </c>
      <c r="BN8" s="16">
        <f>SUM(BN9:BN17)</f>
        <v>794029935.31000006</v>
      </c>
    </row>
    <row r="9" spans="1:66" s="11" customFormat="1" ht="15" customHeight="1">
      <c r="A9" s="17">
        <v>11110</v>
      </c>
      <c r="B9" s="70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684508.77</v>
      </c>
      <c r="AG9" s="18">
        <v>520008.78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90714988.200000003</v>
      </c>
      <c r="BN9" s="18">
        <v>75902286.950000003</v>
      </c>
    </row>
    <row r="10" spans="1:66" s="11" customFormat="1" ht="15" customHeight="1">
      <c r="A10" s="17">
        <v>11120</v>
      </c>
      <c r="B10" s="70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188457656.13</v>
      </c>
      <c r="AG10" s="18">
        <v>300111928.47000003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207134682.31999999</v>
      </c>
      <c r="BN10" s="18">
        <v>160942638.44</v>
      </c>
    </row>
    <row r="11" spans="1:66" s="11" customFormat="1" ht="15" customHeight="1">
      <c r="A11" s="17">
        <v>11130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51745614.079999998</v>
      </c>
      <c r="BN11" s="18">
        <v>350079207.06</v>
      </c>
    </row>
    <row r="12" spans="1:66" s="11" customFormat="1" ht="15" customHeight="1">
      <c r="A12" s="17">
        <v>11140</v>
      </c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14543463.050000001</v>
      </c>
      <c r="AG12" s="18">
        <v>252525343.72999999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137939.59</v>
      </c>
      <c r="AG13" s="18">
        <v>137939.59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92378909.620000005</v>
      </c>
      <c r="BN13" s="18">
        <v>89191637.359999999</v>
      </c>
    </row>
    <row r="14" spans="1:66" s="11" customFormat="1" ht="15" customHeight="1">
      <c r="A14" s="17">
        <v>11160</v>
      </c>
      <c r="B14" s="70" t="s">
        <v>27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15245659.800000001</v>
      </c>
      <c r="AG14" s="18">
        <v>15242110.199999999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625961.61</v>
      </c>
      <c r="AG15" s="18">
        <v>3502326.19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117919421.04000001</v>
      </c>
      <c r="BN15" s="18">
        <v>104929182.38</v>
      </c>
    </row>
    <row r="16" spans="1:66" s="11" customFormat="1" ht="15" customHeight="1">
      <c r="A16" s="12">
        <v>11200</v>
      </c>
      <c r="B16" s="73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20064556.940000001</v>
      </c>
      <c r="AG16" s="16">
        <f>SUM(AG17:AG23)</f>
        <v>20487954.129999999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8703218.7300000004</v>
      </c>
      <c r="BN16" s="18">
        <v>4082544.23</v>
      </c>
    </row>
    <row r="17" spans="1:66" s="11" customFormat="1" ht="15" customHeight="1">
      <c r="A17" s="17">
        <v>11210</v>
      </c>
      <c r="B17" s="70" t="s">
        <v>36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4531083.42</v>
      </c>
      <c r="BN17" s="18">
        <v>8699438.8900000006</v>
      </c>
    </row>
    <row r="18" spans="1:66" s="11" customFormat="1" ht="15" customHeight="1">
      <c r="A18" s="17">
        <v>11220</v>
      </c>
      <c r="B18" s="70" t="s">
        <v>39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4162007.79</v>
      </c>
      <c r="AG18" s="18">
        <v>4270405.5999999996</v>
      </c>
      <c r="AH18" s="14" t="s">
        <v>40</v>
      </c>
      <c r="AI18" s="73" t="s">
        <v>41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70" t="s">
        <v>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10432288.970000001</v>
      </c>
      <c r="AG19" s="18">
        <v>10352380.390000001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70" t="s">
        <v>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5271721.25</v>
      </c>
      <c r="AG20" s="18">
        <v>5666629.21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70" t="s">
        <v>51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198538.93</v>
      </c>
      <c r="AG21" s="18">
        <v>198538.93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70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56</v>
      </c>
      <c r="AI22" s="73" t="s">
        <v>57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22931847.210000001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70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22931847.210000001</v>
      </c>
      <c r="BN23" s="18">
        <v>48867295.600000001</v>
      </c>
    </row>
    <row r="24" spans="1:66" s="11" customFormat="1" ht="15" customHeight="1">
      <c r="A24" s="12" t="s">
        <v>62</v>
      </c>
      <c r="B24" s="73" t="s">
        <v>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6413088.9100000001</v>
      </c>
      <c r="AG24" s="16">
        <f>SUM(AG25:AG29)</f>
        <v>4520977.6500000004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70" t="s">
        <v>67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6413088.9100000001</v>
      </c>
      <c r="AG25" s="18">
        <v>4520977.6500000004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70" t="s">
        <v>71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72</v>
      </c>
      <c r="AI26" s="73" t="s">
        <v>73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70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70" t="s">
        <v>79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70" t="s">
        <v>83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84</v>
      </c>
      <c r="AI29" s="73" t="s">
        <v>85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3" t="s">
        <v>87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70" t="s">
        <v>91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70" t="s">
        <v>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70" t="s">
        <v>99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100</v>
      </c>
      <c r="AI33" s="73" t="s">
        <v>101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1027026.5599999999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70" t="s">
        <v>103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999978.71</v>
      </c>
      <c r="BN34" s="18">
        <v>999245.23</v>
      </c>
    </row>
    <row r="35" spans="1:66" s="11" customFormat="1" ht="15" customHeight="1">
      <c r="A35" s="17" t="s">
        <v>106</v>
      </c>
      <c r="B35" s="70" t="s">
        <v>107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27047.85</v>
      </c>
      <c r="BN35" s="18">
        <v>75978.850000000006</v>
      </c>
    </row>
    <row r="36" spans="1:66" s="11" customFormat="1" ht="15" customHeight="1">
      <c r="A36" s="12" t="s">
        <v>110</v>
      </c>
      <c r="B36" s="73" t="s">
        <v>111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3" t="s">
        <v>119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70" t="s">
        <v>123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3" t="s">
        <v>129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73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3" t="s">
        <v>145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7" t="s">
        <v>147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103367.21</v>
      </c>
      <c r="BN45" s="18">
        <v>103367.21</v>
      </c>
    </row>
    <row r="46" spans="1:66" s="11" customFormat="1" ht="15" customHeight="1">
      <c r="A46" s="17"/>
      <c r="B46" s="74" t="s">
        <v>150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246172834.80000004</v>
      </c>
      <c r="AG46" s="22">
        <f>AG8+AG16+AG24+AG30+AG36+AG38+AG41</f>
        <v>597048588.74000013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2" t="s">
        <v>154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155</v>
      </c>
      <c r="AI47" s="75" t="s">
        <v>156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3" t="s">
        <v>158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273050444.36000001</v>
      </c>
      <c r="AG48" s="16">
        <f>SUM(AG49:AG52)</f>
        <v>264809068.11000001</v>
      </c>
      <c r="AH48" s="10"/>
      <c r="AI48" s="76" t="s">
        <v>159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597299958.38999999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503608</v>
      </c>
      <c r="AG49" s="18">
        <v>503608</v>
      </c>
      <c r="AH49" s="10" t="s">
        <v>162</v>
      </c>
      <c r="AI49" s="72" t="s">
        <v>163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100</v>
      </c>
      <c r="AG50" s="18">
        <v>100</v>
      </c>
      <c r="AH50" s="14" t="s">
        <v>166</v>
      </c>
      <c r="AI50" s="73" t="s">
        <v>167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272546736.36000001</v>
      </c>
      <c r="AG51" s="18">
        <v>264305360.11000001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3" t="s">
        <v>177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644018.16</v>
      </c>
      <c r="AG53" s="16">
        <f>SUM(AG54:AG58)</f>
        <v>644018.16</v>
      </c>
      <c r="AH53" s="14" t="s">
        <v>178</v>
      </c>
      <c r="AI53" s="73" t="s">
        <v>179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644018.16</v>
      </c>
      <c r="AG55" s="18">
        <v>644018.16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194</v>
      </c>
      <c r="AI57" s="73" t="s">
        <v>195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3" t="s">
        <v>201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8367747776.7299986</v>
      </c>
      <c r="AG59" s="16">
        <f>SUM(AG60:AG66)</f>
        <v>8908943346.9799995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389839742.57999998</v>
      </c>
      <c r="AG60" s="18">
        <v>389839742.57999998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1297424423.3499999</v>
      </c>
      <c r="AG62" s="18">
        <v>1297424423.3499999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3940485680.1799998</v>
      </c>
      <c r="AG63" s="18">
        <v>3940485680.1799998</v>
      </c>
      <c r="AH63" s="14" t="s">
        <v>218</v>
      </c>
      <c r="AI63" s="73" t="s">
        <v>219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2502114880.4299998</v>
      </c>
      <c r="AG64" s="18">
        <v>3043310450.6799998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237883050.19</v>
      </c>
      <c r="AG65" s="18">
        <v>237883050.19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3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2137264133.0499997</v>
      </c>
      <c r="AG67" s="16">
        <f>SUM(AG68:AG75)</f>
        <v>1971688265.8399999</v>
      </c>
      <c r="AH67" s="14" t="s">
        <v>234</v>
      </c>
      <c r="AI67" s="73" t="s">
        <v>235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499128532.67000002</v>
      </c>
      <c r="AG68" s="18">
        <v>457707087.00999999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131414635.86</v>
      </c>
      <c r="AG69" s="18">
        <v>115241965.55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81555555.829999998</v>
      </c>
      <c r="AG70" s="18">
        <v>79616035.829999998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803468520.02999997</v>
      </c>
      <c r="AG71" s="18">
        <v>729930647.13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107534755.29000001</v>
      </c>
      <c r="AG72" s="18">
        <v>107534755.29000001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483655759.04000002</v>
      </c>
      <c r="AG73" s="18">
        <v>451151400.69999999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29273238.23</v>
      </c>
      <c r="AG74" s="18">
        <v>29273238.23</v>
      </c>
      <c r="AH74" s="14" t="s">
        <v>262</v>
      </c>
      <c r="AI74" s="73" t="s">
        <v>263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1233136.1000000001</v>
      </c>
      <c r="AG75" s="18">
        <v>1233136.1000000001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3" t="s">
        <v>269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188258134.99000001</v>
      </c>
      <c r="AG76" s="16">
        <f>SUM(AG77:AG81)</f>
        <v>165368979.42000002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72551469.530000001</v>
      </c>
      <c r="AG77" s="18">
        <v>69281166.090000004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15256513.119999999</v>
      </c>
      <c r="AG78" s="18">
        <v>15256513.119999999</v>
      </c>
      <c r="AH78" s="19" t="s">
        <v>278</v>
      </c>
      <c r="AI78" s="75" t="s">
        <v>279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86727196.569999993</v>
      </c>
      <c r="AG79" s="18">
        <v>67211453.939999998</v>
      </c>
      <c r="AH79" s="21"/>
      <c r="AI79" s="78" t="s">
        <v>282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5291245.37</v>
      </c>
      <c r="AG80" s="18">
        <v>5188135.87</v>
      </c>
      <c r="AH80" s="24"/>
      <c r="AI80" s="79" t="s">
        <v>285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1736150031.3299999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8431710.4000000004</v>
      </c>
      <c r="AG81" s="18">
        <v>8431710.4000000004</v>
      </c>
      <c r="AH81" s="27" t="s">
        <v>288</v>
      </c>
      <c r="AI81" s="80" t="s">
        <v>289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290</v>
      </c>
      <c r="B82" s="73" t="s">
        <v>291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292</v>
      </c>
      <c r="AI82" s="72" t="s">
        <v>293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71" t="s">
        <v>307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308</v>
      </c>
      <c r="AI86" s="72" t="s">
        <v>309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8254166806.6400003</v>
      </c>
      <c r="BN86" s="16">
        <f>BN87+BN88+BN89+BN94+BN98</f>
        <v>8612042921.0900002</v>
      </c>
    </row>
    <row r="87" spans="1:66" s="11" customFormat="1" ht="15" customHeight="1">
      <c r="A87" s="17" t="s">
        <v>310</v>
      </c>
      <c r="B87" s="71" t="s">
        <v>311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312</v>
      </c>
      <c r="AI87" s="71" t="s">
        <v>313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873154345.38999999</v>
      </c>
      <c r="BN87" s="18">
        <v>1477836083.1199999</v>
      </c>
    </row>
    <row r="88" spans="1:66" s="11" customFormat="1" ht="15" customHeight="1">
      <c r="A88" s="12" t="s">
        <v>314</v>
      </c>
      <c r="B88" s="73" t="s">
        <v>315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75624760.670000002</v>
      </c>
      <c r="AG88" s="16">
        <f>SUM(AG89:AG94)</f>
        <v>75624760.670000002</v>
      </c>
      <c r="AH88" s="19" t="s">
        <v>316</v>
      </c>
      <c r="AI88" s="71" t="s">
        <v>317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7147814356.9499998</v>
      </c>
      <c r="BN88" s="18">
        <v>6901008733.6700001</v>
      </c>
    </row>
    <row r="89" spans="1:66" s="11" customFormat="1" ht="15" customHeight="1">
      <c r="A89" s="17" t="s">
        <v>318</v>
      </c>
      <c r="B89" s="71" t="s">
        <v>319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35694322.07</v>
      </c>
      <c r="AG89" s="18">
        <v>35694322.07</v>
      </c>
      <c r="AH89" s="14" t="s">
        <v>320</v>
      </c>
      <c r="AI89" s="72" t="s">
        <v>321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1" t="s">
        <v>323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324</v>
      </c>
      <c r="AI90" s="71" t="s">
        <v>325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1" t="s">
        <v>327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328</v>
      </c>
      <c r="AI91" s="71" t="s">
        <v>329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1" t="s">
        <v>331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39930438.600000001</v>
      </c>
      <c r="AG92" s="18">
        <v>39930438.600000001</v>
      </c>
      <c r="AH92" s="19" t="s">
        <v>332</v>
      </c>
      <c r="AI92" s="71" t="s">
        <v>333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1" t="s">
        <v>335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336</v>
      </c>
      <c r="AI93" s="71" t="s">
        <v>337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1" t="s">
        <v>339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340</v>
      </c>
      <c r="AI94" s="72" t="s">
        <v>341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3" t="s">
        <v>343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344</v>
      </c>
      <c r="AI95" s="71" t="s">
        <v>345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1" t="s">
        <v>347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348</v>
      </c>
      <c r="AI96" s="71" t="s">
        <v>349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1" t="s">
        <v>351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352</v>
      </c>
      <c r="AI97" s="71" t="s">
        <v>353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1" t="s">
        <v>355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356</v>
      </c>
      <c r="AI98" s="72" t="s">
        <v>357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358</v>
      </c>
      <c r="B99" s="71" t="s">
        <v>359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360</v>
      </c>
      <c r="AI99" s="71" t="s">
        <v>361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362</v>
      </c>
      <c r="B100" s="71" t="s">
        <v>363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364</v>
      </c>
      <c r="AI100" s="71" t="s">
        <v>365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366</v>
      </c>
      <c r="B101" s="73" t="s">
        <v>367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1040586.75</v>
      </c>
      <c r="AG101" s="16">
        <f>SUM(AG102:AG104)</f>
        <v>1040586.75</v>
      </c>
      <c r="AH101" s="14" t="s">
        <v>368</v>
      </c>
      <c r="AI101" s="72" t="s">
        <v>369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1229456417.52</v>
      </c>
      <c r="BN101" s="16">
        <f>SUM(BN102:BN103)</f>
        <v>1229867897.3699999</v>
      </c>
    </row>
    <row r="102" spans="1:66" s="11" customFormat="1" ht="15" customHeight="1">
      <c r="A102" s="17" t="s">
        <v>370</v>
      </c>
      <c r="B102" s="71" t="s">
        <v>371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372</v>
      </c>
      <c r="AI102" s="71" t="s">
        <v>373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1" t="s">
        <v>375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376</v>
      </c>
      <c r="AI103" s="75" t="s">
        <v>377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1229456417.52</v>
      </c>
      <c r="BN103" s="18">
        <v>1229867897.3699999</v>
      </c>
    </row>
    <row r="104" spans="1:66" s="11" customFormat="1" ht="15" customHeight="1">
      <c r="A104" s="17" t="s">
        <v>378</v>
      </c>
      <c r="B104" s="75" t="s">
        <v>379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9553652658.1800003</v>
      </c>
      <c r="BN104" s="33">
        <f>BN82+BN86+BN101</f>
        <v>9911940252.4799995</v>
      </c>
    </row>
    <row r="105" spans="1:66" s="11" customFormat="1" ht="15" customHeight="1">
      <c r="A105" s="57"/>
      <c r="B105" s="58"/>
      <c r="C105" s="69" t="s">
        <v>384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11043629854.709997</v>
      </c>
      <c r="AG105" s="63">
        <f>AG48+AG53+AG59+AG67+AG76+AG82+AG88+AG95+AG101</f>
        <v>11388119025.93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381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11289802689.509996</v>
      </c>
      <c r="AG106" s="36">
        <f>AG46+AG105</f>
        <v>11985167614.67</v>
      </c>
      <c r="AH106" s="37"/>
      <c r="AI106" s="83" t="s">
        <v>382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11289802689.51</v>
      </c>
      <c r="BN106" s="38">
        <f>BN80+BN104</f>
        <v>11985167614.67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 selectUnlockedCell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2020-12-02T19:40:24Z</cp:lastPrinted>
  <dcterms:created xsi:type="dcterms:W3CDTF">2020-01-21T01:24:36Z</dcterms:created>
  <dcterms:modified xsi:type="dcterms:W3CDTF">2024-02-27T20:23:57Z</dcterms:modified>
</cp:coreProperties>
</file>