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0730" windowHeight="1176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<sst xmlns="http://schemas.openxmlformats.org/spreadsheetml/2006/main" count="394" uniqueCount="393">
  <si>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</si>
  <si>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</si>
  <si>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</si>
  <si>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</si>
  <si>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</si>
  <si>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</si>
  <si>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</si>
  <si>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</si>
  <si>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</si>
  <si>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</si>
  <si>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</si>
  <si>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</si>
  <si>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</si>
  <si>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</si>
  <si>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</si>
  <si>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</si>
  <si>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</si>
  <si>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</si>
  <si>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</si>
  <si>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</si>
  <si>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</si>
  <si>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</si>
  <si>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</si>
  <si>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</si>
  <si>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</si>
  <si>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</si>
  <si>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</si>
  <si>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</si>
  <si>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</si>
  <si>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</si>
  <si>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</si>
  <si>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</si>
  <si>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</si>
  <si>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</si>
  <si>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</si>
  <si>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</si>
  <si>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</si>
  <si>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</si>
  <si>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</si>
  <si>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</si>
  <si>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</si>
  <si>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</si>
  <si>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</si>
  <si>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</si>
  <si>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</si>
  <si>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</si>
  <si>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</si>
  <si>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</si>
  <si>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</si>
  <si>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</si>
  <si>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</si>
  <si>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</si>
  <si>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</si>
  <si>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</si>
  <si>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</si>
  <si>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</si>
  <si>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</si>
  <si>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</si>
  <si>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</si>
  <si>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</si>
  <si>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</si>
  <si>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</si>
  <si>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</si>
  <si>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</si>
  <si>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</si>
  <si>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</si>
  <si>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</si>
  <si>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</si>
  <si>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</si>
  <si>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</si>
  <si>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</si>
  <si>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</si>
  <si>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</si>
  <si>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</si>
  <si>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</si>
  <si>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</si>
  <si>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</si>
  <si>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</si>
  <si>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</si>
  <si>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</si>
  <si>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</si>
  <si>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</si>
  <si>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</si>
  <si>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</si>
  <si>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</si>
  <si>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</si>
  <si>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</si>
  <si>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</si>
  <si>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</si>
  <si>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</si>
  <si>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</si>
  <si>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</si>
  <si>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</si>
  <si>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</si>
  <si>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</si>
  <si>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</si>
  <si>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</si>
  <si>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</si>
  <si>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</si>
  <si>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</si>
  <si>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</si>
  <si>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</si>
  <si>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</si>
  <si>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</si>
  <si>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</si>
  <si>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</si>
  <si>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</si>
  <si>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</si>
  <si>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</si>
  <si>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</si>
  <si>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</si>
  <si>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</si>
  <si>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</si>
  <si>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</si>
  <si>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</si>
  <si>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</si>
  <si>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</si>
  <si>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</si>
  <si>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</si>
  <si>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</si>
  <si>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</si>
  <si>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</si>
  <si>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</si>
  <si>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</si>
  <si>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</si>
  <si>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</si>
  <si>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</si>
  <si>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</si>
  <si>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</si>
  <si>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</si>
  <si>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</si>
  <si>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</si>
  <si>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</si>
  <si>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</si>
  <si>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</si>
  <si>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</si>
  <si>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</si>
  <si>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</si>
  <si>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</si>
  <si>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</si>
  <si>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</si>
  <si>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</si>
  <si>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</si>
  <si>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</si>
  <si>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</si>
  <si>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</si>
  <si>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</si>
  <si>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</si>
  <si>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</si>
  <si>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</si>
  <si>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</si>
  <si>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</si>
  <si>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</si>
  <si>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</si>
  <si>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</si>
  <si>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</si>
  <si>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</si>
  <si>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</si>
  <si>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</si>
  <si>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</si>
  <si>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</si>
  <si>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</si>
  <si>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</si>
  <si>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</si>
  <si>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</si>
  <si>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</si>
  <si>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</si>
  <si>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</si>
  <si>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</si>
  <si>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</si>
  <si>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</si>
  <si>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</si>
  <si>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</si>
  <si>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</si>
  <si>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</si>
  <si>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</si>
  <si>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</si>
  <si>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</si>
  <si>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</si>
  <si>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</si>
  <si>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</si>
  <si>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</si>
  <si>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</si>
  <si>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</si>
  <si>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</si>
  <si>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</si>
  <si>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</si>
  <si>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</si>
  <si>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</si>
  <si>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</si>
  <si>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</si>
  <si>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</si>
  <si>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</si>
  <si>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</si>
  <si>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</si>
  <si>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</si>
  <si>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</si>
  <si>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</si>
  <si>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</si>
  <si>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</si>
  <si>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</si>
  <si>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</si>
  <si>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</si>
  <si>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</si>
  <si>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</si>
  <si>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</si>
  <si>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</si>
  <si>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</si>
  <si>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</si>
  <si>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</si>
  <si>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</si>
  <si>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</si>
  <si>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</si>
  <si>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</si>
  <si>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</si>
  <si>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</si>
  <si>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</si>
  <si>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</si>
  <si>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</si>
  <si>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</si>
  <si>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</si>
  <si>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</si>
  <si>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</si>
  <si>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</si>
  <si>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</si>
  <si>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</si>
  <si>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</si>
  <si>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</si>
  <si>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</si>
  <si>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</si>
  <si>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</si>
  <si>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</si>
  <si>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</si>
  <si>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</si>
  <si>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</si>
  <si>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</si>
  <si>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</si>
  <si>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</si>
  <si>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</si>
  <si>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</si>
  <si>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</si>
  <si>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</si>
  <si>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</si>
  <si>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</si>
  <si>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</si>
  <si>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</si>
  <si>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</si>
  <si>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</si>
  <si>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</si>
  <si>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</si>
  <si>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</si>
  <si>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</si>
  <si>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</si>
  <si>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</si>
  <si>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</si>
  <si>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</si>
  <si>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</si>
  <si>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</si>
  <si>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</si>
  <si>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</si>
  <si>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</si>
  <si>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</si>
  <si>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</si>
  <si>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</si>
  <si>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</si>
  <si>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</si>
  <si>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</si>
  <si>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</si>
  <si>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</si>
  <si>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</si>
  <si>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</si>
  <si>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</si>
  <si>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</si>
  <si>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</si>
  <si>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</si>
  <si>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</si>
  <si>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</si>
  <si>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</si>
  <si>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</si>
  <si>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</si>
  <si>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</si>
  <si>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</si>
  <si>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</si>
  <si>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</si>
  <si>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</si>
  <si>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</si>
  <si>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</si>
  <si>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</si>
  <si>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</si>
  <si>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</si>
  <si>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</si>
  <si>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</si>
  <si>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</si>
  <si>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</si>
  <si>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</si>
  <si>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</si>
  <si>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</si>
  <si>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</si>
  <si>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</si>
  <si>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</si>
  <si>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</si>
  <si>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</si>
  <si>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</si>
  <si>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</si>
  <si>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</si>
  <si>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</si>
  <si>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</si>
  <si>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</si>
  <si>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</si>
  <si>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</si>
  <si>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</si>
  <si>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</si>
  <si>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</si>
  <si>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</si>
  <si>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</si>
  <si>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</si>
  <si>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</si>
  <si>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</si>
  <si>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</si>
  <si>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</si>
  <si>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</si>
  <si>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</si>
  <si>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</si>
  <si>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</si>
  <si>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</si>
  <si>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</si>
  <si>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</si>
  <si>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</si>
  <si>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</si>
  <si>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</si>
  <si>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</si>
  <si>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</si>
  <si>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</si>
  <si>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</si>
  <si>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</si>
  <si>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</si>
  <si>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</si>
  <si>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</si>
  <si>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</si>
  <si>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</si>
  <si>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</si>
  <si>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</si>
  <si>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</si>
  <si>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</si>
  <si>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</si>
  <si>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</si>
  <si>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</si>
  <si>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</si>
  <si>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</si>
  <si>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</si>
  <si>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</si>
  <si>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</si>
  <si>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</si>
  <si>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</si>
  <si>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</si>
  <si>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</si>
  <si>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</si>
  <si>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</si>
  <si>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</si>
  <si>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</si>
  <si>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</si>
  <si>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</si>
  <si>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</si>
  <si>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</si>
  <si>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</si>
  <si>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</si>
  <si>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</si>
  <si>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</si>
  <si>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</si>
  <si>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</si>
  <si>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</si>
  <si>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</si>
  <si>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</si>
  <si>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</si>
  <si>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</si>
  <si>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</si>
  <si>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</si>
  <si>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</si>
  <si>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</si>
  <si>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</si>
  <si>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</si>
  <si>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</si>
  <si>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</si>
  <si>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</si>
  <si>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</si>
  <si>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ESTADO DE SITUACIÓN FINANCIERA DETALLADO - LDF</t>
  </si>
  <si>
    <t>CUENTA PÚBLICA - MUNICIPIO GUADALAJARA</t>
  </si>
  <si>
    <t>DEL 1 DE ENERO AL 31 DE DICIEMBRE DE 2022</t>
  </si>
  <si>
    <t>L.A.E. JESÙS PABLO LEMUS NAVARRO</t>
  </si>
  <si>
    <t>MTRO. LUIS GARCÌA SOTELO</t>
  </si>
  <si>
    <t>PRESIDENTE MUNICIPAL</t>
  </si>
  <si>
    <t>TESORERO MUNICIPAL</t>
  </si>
  <si>
    <t>ASEJ2022-17-20-04-2023-1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</si>
</sst>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B52" zoomScaleNormal="100" workbookViewId="0">
      <selection activeCell="BN5" sqref="BN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385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2022</v>
      </c>
      <c r="AG5" s="6">
        <v>2021</v>
      </c>
      <c r="AH5" s="6" t="s">
        <v>2</v>
      </c>
      <c r="AI5" s="67" t="s">
        <v>1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2022</v>
      </c>
      <c r="BN5" s="6">
        <v>2021</v>
      </c>
    </row>
    <row r="6" spans="1:66" s="11" customFormat="1" ht="15" customHeight="1">
      <c r="A6" s="8">
        <v>10000</v>
      </c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4</v>
      </c>
      <c r="AI6" s="68" t="s">
        <v>5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7</v>
      </c>
      <c r="AI7" s="72" t="s">
        <v>8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572039656.96000016</v>
      </c>
      <c r="AG8" s="16">
        <f>SUM(AG9:AG15)</f>
        <v>287624613.81999999</v>
      </c>
      <c r="AH8" s="14" t="s">
        <v>10</v>
      </c>
      <c r="AI8" s="73" t="s">
        <v>11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794029935.31000006</v>
      </c>
      <c r="BN8" s="16">
        <f>SUM(BN9:BN17)</f>
        <v>404484274.61000001</v>
      </c>
    </row>
    <row r="9" spans="1:66" s="11" customFormat="1" ht="15" customHeight="1">
      <c r="A9" s="17">
        <v>11110</v>
      </c>
      <c r="B9" s="70" t="s">
        <v>12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520008.78</v>
      </c>
      <c r="AG9" s="18">
        <v>461378.78</v>
      </c>
      <c r="AH9" s="19" t="s">
        <v>13</v>
      </c>
      <c r="AI9" s="71" t="s">
        <v>14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75902286.950000003</v>
      </c>
      <c r="BN9" s="18">
        <v>5564436.9900000002</v>
      </c>
    </row>
    <row r="10" spans="1:66" s="11" customFormat="1" ht="15" customHeight="1">
      <c r="A10" s="17">
        <v>11120</v>
      </c>
      <c r="B10" s="70" t="s">
        <v>15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300111928.47000003</v>
      </c>
      <c r="AG10" s="18">
        <v>4942387.08</v>
      </c>
      <c r="AH10" s="19" t="s">
        <v>16</v>
      </c>
      <c r="AI10" s="71" t="s">
        <v>17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160942638.44</v>
      </c>
      <c r="BN10" s="18">
        <v>121760946.3</v>
      </c>
    </row>
    <row r="11" spans="1:66" s="11" customFormat="1" ht="15" customHeight="1">
      <c r="A11" s="17">
        <v>11130</v>
      </c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19</v>
      </c>
      <c r="AI11" s="71" t="s">
        <v>20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350079207.06</v>
      </c>
      <c r="BN11" s="18">
        <v>102630310.81</v>
      </c>
    </row>
    <row r="12" spans="1:66" s="11" customFormat="1" ht="15" customHeight="1">
      <c r="A12" s="17">
        <v>11140</v>
      </c>
      <c r="B12" s="70" t="s">
        <v>21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252525343.72999999</v>
      </c>
      <c r="AG12" s="18">
        <v>266783379.63</v>
      </c>
      <c r="AH12" s="19" t="s">
        <v>22</v>
      </c>
      <c r="AI12" s="71" t="s">
        <v>23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137939.59</v>
      </c>
      <c r="AG13" s="18">
        <v>138008.59</v>
      </c>
      <c r="AH13" s="19" t="s">
        <v>25</v>
      </c>
      <c r="AI13" s="71" t="s">
        <v>26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89191637.359999999</v>
      </c>
      <c r="BN13" s="18">
        <v>69531771.310000002</v>
      </c>
    </row>
    <row r="14" spans="1:66" s="11" customFormat="1" ht="15" customHeight="1">
      <c r="A14" s="17">
        <v>11160</v>
      </c>
      <c r="B14" s="70" t="s">
        <v>27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15242110.199999999</v>
      </c>
      <c r="AG14" s="18">
        <v>15245659.800000001</v>
      </c>
      <c r="AH14" s="19" t="s">
        <v>28</v>
      </c>
      <c r="AI14" s="71" t="s">
        <v>29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203000</v>
      </c>
      <c r="BN14" s="18">
        <v>0</v>
      </c>
    </row>
    <row r="15" spans="1:66" s="11" customFormat="1" ht="15" customHeight="1">
      <c r="A15" s="17">
        <v>11190</v>
      </c>
      <c r="B15" s="70" t="s">
        <v>30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3502326.19</v>
      </c>
      <c r="AG15" s="18">
        <v>53799.94</v>
      </c>
      <c r="AH15" s="19" t="s">
        <v>31</v>
      </c>
      <c r="AI15" s="71" t="s">
        <v>32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104929182.38</v>
      </c>
      <c r="BN15" s="18">
        <v>94047527.180000007</v>
      </c>
    </row>
    <row r="16" spans="1:66" s="11" customFormat="1" ht="15" customHeight="1">
      <c r="A16" s="12">
        <v>11200</v>
      </c>
      <c r="B16" s="73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20487954.129999999</v>
      </c>
      <c r="AG16" s="16">
        <f>SUM(AG17:AG23)</f>
        <v>17522410.780000001</v>
      </c>
      <c r="AH16" s="19" t="s">
        <v>34</v>
      </c>
      <c r="AI16" s="71" t="s">
        <v>35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4082544.23</v>
      </c>
      <c r="BN16" s="18">
        <v>242939.3</v>
      </c>
    </row>
    <row r="17" spans="1:66" s="11" customFormat="1" ht="15" customHeight="1">
      <c r="A17" s="17">
        <v>11210</v>
      </c>
      <c r="B17" s="70" t="s">
        <v>36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37</v>
      </c>
      <c r="AI17" s="71" t="s">
        <v>38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8699438.8900000006</v>
      </c>
      <c r="BN17" s="18">
        <v>10706342.720000001</v>
      </c>
    </row>
    <row r="18" spans="1:66" s="11" customFormat="1" ht="15" customHeight="1">
      <c r="A18" s="17">
        <v>11220</v>
      </c>
      <c r="B18" s="70" t="s">
        <v>39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4270405.5999999996</v>
      </c>
      <c r="AG18" s="18">
        <v>4091140.81</v>
      </c>
      <c r="AH18" s="14" t="s">
        <v>40</v>
      </c>
      <c r="AI18" s="73" t="s">
        <v>41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70" t="s">
        <v>43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10352380.390000001</v>
      </c>
      <c r="AG19" s="18">
        <v>7745988.4500000002</v>
      </c>
      <c r="AH19" s="19" t="s">
        <v>44</v>
      </c>
      <c r="AI19" s="71" t="s">
        <v>45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70" t="s">
        <v>47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5666629.21</v>
      </c>
      <c r="AG20" s="18">
        <v>5486742.5899999999</v>
      </c>
      <c r="AH20" s="19" t="s">
        <v>48</v>
      </c>
      <c r="AI20" s="71" t="s">
        <v>49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70" t="s">
        <v>51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198538.93</v>
      </c>
      <c r="AG21" s="18">
        <v>198538.93</v>
      </c>
      <c r="AH21" s="19" t="s">
        <v>52</v>
      </c>
      <c r="AI21" s="71" t="s">
        <v>53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70" t="s">
        <v>55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56</v>
      </c>
      <c r="AI22" s="73" t="s">
        <v>57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48867295.600000001</v>
      </c>
      <c r="BN22" s="16">
        <f>SUM(BN23:BN25)</f>
        <v>0</v>
      </c>
    </row>
    <row r="23" spans="1:66" s="11" customFormat="1" ht="15" customHeight="1">
      <c r="A23" s="17" t="s">
        <v>58</v>
      </c>
      <c r="B23" s="70" t="s">
        <v>59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60</v>
      </c>
      <c r="AI23" s="71" t="s">
        <v>61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48867295.600000001</v>
      </c>
      <c r="BN23" s="18">
        <v>0</v>
      </c>
    </row>
    <row r="24" spans="1:66" s="11" customFormat="1" ht="15" customHeight="1">
      <c r="A24" s="12" t="s">
        <v>62</v>
      </c>
      <c r="B24" s="73" t="s">
        <v>63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4520977.6500000004</v>
      </c>
      <c r="AG24" s="16">
        <f>SUM(AG25:AG29)</f>
        <v>0</v>
      </c>
      <c r="AH24" s="19" t="s">
        <v>64</v>
      </c>
      <c r="AI24" s="71" t="s">
        <v>65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70" t="s">
        <v>67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4520977.6500000004</v>
      </c>
      <c r="AG25" s="18">
        <v>0</v>
      </c>
      <c r="AH25" s="19" t="s">
        <v>68</v>
      </c>
      <c r="AI25" s="71" t="s">
        <v>69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70" t="s">
        <v>71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72</v>
      </c>
      <c r="AI26" s="73" t="s">
        <v>73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70" t="s">
        <v>75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76</v>
      </c>
      <c r="AI27" s="71" t="s">
        <v>77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70" t="s">
        <v>79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80</v>
      </c>
      <c r="AI28" s="71" t="s">
        <v>81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70" t="s">
        <v>83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84</v>
      </c>
      <c r="AI29" s="73" t="s">
        <v>85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73" t="s">
        <v>87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88</v>
      </c>
      <c r="AI30" s="71" t="s">
        <v>89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70" t="s">
        <v>91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92</v>
      </c>
      <c r="AI31" s="71" t="s">
        <v>93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70" t="s">
        <v>95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96</v>
      </c>
      <c r="AI32" s="71" t="s">
        <v>97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70" t="s">
        <v>99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100</v>
      </c>
      <c r="AI33" s="73" t="s">
        <v>101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1075224.08</v>
      </c>
      <c r="BN33" s="16">
        <f>SUM(BN34:BN39)</f>
        <v>833269.37</v>
      </c>
    </row>
    <row r="34" spans="1:66" s="11" customFormat="1" ht="15" customHeight="1">
      <c r="A34" s="17" t="s">
        <v>102</v>
      </c>
      <c r="B34" s="70" t="s">
        <v>103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104</v>
      </c>
      <c r="AI34" s="71" t="s">
        <v>105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999245.23</v>
      </c>
      <c r="BN34" s="18">
        <v>708207.53</v>
      </c>
    </row>
    <row r="35" spans="1:66" s="11" customFormat="1" ht="15" customHeight="1">
      <c r="A35" s="17" t="s">
        <v>106</v>
      </c>
      <c r="B35" s="70" t="s">
        <v>107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108</v>
      </c>
      <c r="AI35" s="71" t="s">
        <v>109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75978.850000000006</v>
      </c>
      <c r="BN35" s="18">
        <v>125061.84</v>
      </c>
    </row>
    <row r="36" spans="1:66" s="11" customFormat="1" ht="15" customHeight="1">
      <c r="A36" s="12" t="s">
        <v>110</v>
      </c>
      <c r="B36" s="73" t="s">
        <v>111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112</v>
      </c>
      <c r="AI36" s="71" t="s">
        <v>113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70" t="s">
        <v>115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116</v>
      </c>
      <c r="AI37" s="71" t="s">
        <v>117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73" t="s">
        <v>119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120</v>
      </c>
      <c r="AI38" s="71" t="s">
        <v>121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70" t="s">
        <v>123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124</v>
      </c>
      <c r="AI39" s="71" t="s">
        <v>125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71" t="s">
        <v>127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128</v>
      </c>
      <c r="AI40" s="73" t="s">
        <v>129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109800</v>
      </c>
      <c r="BN40" s="16">
        <f>SUM(BN41:BN43)</f>
        <v>109800</v>
      </c>
    </row>
    <row r="41" spans="1:66" s="11" customFormat="1" ht="15" customHeight="1">
      <c r="A41" s="12" t="s">
        <v>130</v>
      </c>
      <c r="B41" s="73" t="s">
        <v>131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132</v>
      </c>
      <c r="AI41" s="71" t="s">
        <v>133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71" t="s">
        <v>135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136</v>
      </c>
      <c r="AI42" s="71" t="s">
        <v>137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109800</v>
      </c>
      <c r="BN42" s="18">
        <v>109800</v>
      </c>
    </row>
    <row r="43" spans="1:66" s="11" customFormat="1" ht="15" customHeight="1">
      <c r="A43" s="17" t="s">
        <v>138</v>
      </c>
      <c r="B43" s="71" t="s">
        <v>139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140</v>
      </c>
      <c r="AI43" s="71" t="s">
        <v>141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71" t="s">
        <v>143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144</v>
      </c>
      <c r="AI44" s="73" t="s">
        <v>145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103367.21</v>
      </c>
      <c r="BN44" s="16">
        <f>SUM(BN45:BN47)</f>
        <v>103367.21</v>
      </c>
    </row>
    <row r="45" spans="1:66" s="11" customFormat="1" ht="15" customHeight="1">
      <c r="A45" s="17" t="s">
        <v>146</v>
      </c>
      <c r="B45" s="77" t="s">
        <v>147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148</v>
      </c>
      <c r="AI45" s="71" t="s">
        <v>149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103367.21</v>
      </c>
      <c r="BN45" s="18">
        <v>103367.21</v>
      </c>
    </row>
    <row r="46" spans="1:66" s="11" customFormat="1" ht="15" customHeight="1">
      <c r="A46" s="17"/>
      <c r="B46" s="74" t="s">
        <v>150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597048588.74000013</v>
      </c>
      <c r="AG46" s="22">
        <f>AG8+AG16+AG24+AG30+AG36+AG38+AG41</f>
        <v>305147024.60000002</v>
      </c>
      <c r="AH46" s="23" t="s">
        <v>151</v>
      </c>
      <c r="AI46" s="71" t="s">
        <v>152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72" t="s">
        <v>154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155</v>
      </c>
      <c r="AI47" s="75" t="s">
        <v>156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73" t="s">
        <v>158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264809068.11000001</v>
      </c>
      <c r="AG48" s="16">
        <f>SUM(AG49:AG52)</f>
        <v>255652076.59999999</v>
      </c>
      <c r="AH48" s="10"/>
      <c r="AI48" s="76" t="s">
        <v>159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844185622.20000017</v>
      </c>
      <c r="BN48" s="22">
        <f>BN8+BN18+BN22+BN26+BN29+BN33+BN40+BN44</f>
        <v>405530711.19</v>
      </c>
    </row>
    <row r="49" spans="1:66" s="11" customFormat="1" ht="15" customHeight="1">
      <c r="A49" s="17" t="s">
        <v>160</v>
      </c>
      <c r="B49" s="71" t="s">
        <v>161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503608</v>
      </c>
      <c r="AG49" s="18">
        <v>503608</v>
      </c>
      <c r="AH49" s="10" t="s">
        <v>162</v>
      </c>
      <c r="AI49" s="72" t="s">
        <v>163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164</v>
      </c>
      <c r="B50" s="71" t="s">
        <v>165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100</v>
      </c>
      <c r="AG50" s="18">
        <v>100</v>
      </c>
      <c r="AH50" s="14" t="s">
        <v>166</v>
      </c>
      <c r="AI50" s="73" t="s">
        <v>167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71" t="s">
        <v>169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264305360.11000001</v>
      </c>
      <c r="AG51" s="18">
        <v>255148368.59999999</v>
      </c>
      <c r="AH51" s="19" t="s">
        <v>170</v>
      </c>
      <c r="AI51" s="71" t="s">
        <v>171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71" t="s">
        <v>173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174</v>
      </c>
      <c r="AI52" s="71" t="s">
        <v>175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73" t="s">
        <v>177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644018.16</v>
      </c>
      <c r="AG53" s="16">
        <f>SUM(AG54:AG58)</f>
        <v>644018.16</v>
      </c>
      <c r="AH53" s="14" t="s">
        <v>178</v>
      </c>
      <c r="AI53" s="73" t="s">
        <v>179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71" t="s">
        <v>181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182</v>
      </c>
      <c r="AI54" s="71" t="s">
        <v>183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71" t="s">
        <v>185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644018.16</v>
      </c>
      <c r="AG55" s="18">
        <v>644018.16</v>
      </c>
      <c r="AH55" s="19" t="s">
        <v>186</v>
      </c>
      <c r="AI55" s="71" t="s">
        <v>187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71" t="s">
        <v>189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190</v>
      </c>
      <c r="AI56" s="71" t="s">
        <v>191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71" t="s">
        <v>193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194</v>
      </c>
      <c r="AI57" s="73" t="s">
        <v>195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1229041739.99</v>
      </c>
      <c r="BN57" s="16">
        <f>SUM(BN58:BN62)</f>
        <v>1401393978.71</v>
      </c>
    </row>
    <row r="58" spans="1:66" s="11" customFormat="1" ht="15" customHeight="1">
      <c r="A58" s="17" t="s">
        <v>196</v>
      </c>
      <c r="B58" s="71" t="s">
        <v>197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198</v>
      </c>
      <c r="AI58" s="71" t="s">
        <v>199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73" t="s">
        <v>201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8908943346.9799995</v>
      </c>
      <c r="AG59" s="16">
        <f>SUM(AG60:AG66)</f>
        <v>7788998098.6799994</v>
      </c>
      <c r="AH59" s="19" t="s">
        <v>202</v>
      </c>
      <c r="AI59" s="71" t="s">
        <v>203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71" t="s">
        <v>205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389839742.57999998</v>
      </c>
      <c r="AG60" s="18">
        <v>389839742.57999998</v>
      </c>
      <c r="AH60" s="19" t="s">
        <v>206</v>
      </c>
      <c r="AI60" s="71" t="s">
        <v>207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1229041739.99</v>
      </c>
      <c r="BN60" s="18">
        <v>1401393978.71</v>
      </c>
    </row>
    <row r="61" spans="1:66" s="11" customFormat="1" ht="15" customHeight="1">
      <c r="A61" s="17" t="s">
        <v>208</v>
      </c>
      <c r="B61" s="71" t="s">
        <v>209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210</v>
      </c>
      <c r="AI61" s="71" t="s">
        <v>211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71" t="s">
        <v>213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1297424423.3499999</v>
      </c>
      <c r="AG62" s="18">
        <v>1297424423.3499999</v>
      </c>
      <c r="AH62" s="19" t="s">
        <v>214</v>
      </c>
      <c r="AI62" s="71" t="s">
        <v>215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71" t="s">
        <v>217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3940485680.1799998</v>
      </c>
      <c r="AG63" s="18">
        <v>3940485680.1799998</v>
      </c>
      <c r="AH63" s="14" t="s">
        <v>218</v>
      </c>
      <c r="AI63" s="73" t="s">
        <v>219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71" t="s">
        <v>221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3043310450.6799998</v>
      </c>
      <c r="AG64" s="18">
        <v>1923365202.3800001</v>
      </c>
      <c r="AH64" s="19" t="s">
        <v>222</v>
      </c>
      <c r="AI64" s="71" t="s">
        <v>223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71" t="s">
        <v>225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237883050.19</v>
      </c>
      <c r="AG65" s="18">
        <v>237883050.19</v>
      </c>
      <c r="AH65" s="19" t="s">
        <v>226</v>
      </c>
      <c r="AI65" s="71" t="s">
        <v>227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71" t="s">
        <v>229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230</v>
      </c>
      <c r="AI66" s="71" t="s">
        <v>231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73" t="s">
        <v>233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1971688265.8399999</v>
      </c>
      <c r="AG67" s="16">
        <f>SUM(AG68:AG75)</f>
        <v>1855868143.0299997</v>
      </c>
      <c r="AH67" s="14" t="s">
        <v>234</v>
      </c>
      <c r="AI67" s="73" t="s">
        <v>235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71" t="s">
        <v>237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457707087.00999999</v>
      </c>
      <c r="AG68" s="18">
        <v>425373257.31999999</v>
      </c>
      <c r="AH68" s="19" t="s">
        <v>238</v>
      </c>
      <c r="AI68" s="71" t="s">
        <v>239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71" t="s">
        <v>241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115241965.55</v>
      </c>
      <c r="AG69" s="18">
        <v>101027384.89</v>
      </c>
      <c r="AH69" s="19" t="s">
        <v>242</v>
      </c>
      <c r="AI69" s="71" t="s">
        <v>243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71" t="s">
        <v>245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79616035.829999998</v>
      </c>
      <c r="AG70" s="18">
        <v>73195744.209999993</v>
      </c>
      <c r="AH70" s="19" t="s">
        <v>246</v>
      </c>
      <c r="AI70" s="71" t="s">
        <v>247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71" t="s">
        <v>249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729930647.13</v>
      </c>
      <c r="AG71" s="18">
        <v>714157772.67999995</v>
      </c>
      <c r="AH71" s="19" t="s">
        <v>250</v>
      </c>
      <c r="AI71" s="71" t="s">
        <v>251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71" t="s">
        <v>253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107534755.29000001</v>
      </c>
      <c r="AG72" s="18">
        <v>95804699.709999993</v>
      </c>
      <c r="AH72" s="19" t="s">
        <v>254</v>
      </c>
      <c r="AI72" s="71" t="s">
        <v>255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71" t="s">
        <v>257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451151400.69999999</v>
      </c>
      <c r="AG73" s="18">
        <v>415802909.88999999</v>
      </c>
      <c r="AH73" s="19" t="s">
        <v>258</v>
      </c>
      <c r="AI73" s="71" t="s">
        <v>259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71" t="s">
        <v>261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29273238.23</v>
      </c>
      <c r="AG74" s="18">
        <v>29273238.23</v>
      </c>
      <c r="AH74" s="14" t="s">
        <v>262</v>
      </c>
      <c r="AI74" s="73" t="s">
        <v>263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71" t="s">
        <v>265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1233136.1000000001</v>
      </c>
      <c r="AG75" s="18">
        <v>1233136.1000000001</v>
      </c>
      <c r="AH75" s="19" t="s">
        <v>266</v>
      </c>
      <c r="AI75" s="71" t="s">
        <v>267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73" t="s">
        <v>269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165368979.42000002</v>
      </c>
      <c r="AG76" s="16">
        <f>SUM(AG77:AG81)</f>
        <v>143741127.65000001</v>
      </c>
      <c r="AH76" s="19" t="s">
        <v>270</v>
      </c>
      <c r="AI76" s="71" t="s">
        <v>271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71" t="s">
        <v>273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69281166.090000004</v>
      </c>
      <c r="AG77" s="18">
        <v>66689576.100000001</v>
      </c>
      <c r="AH77" s="19" t="s">
        <v>274</v>
      </c>
      <c r="AI77" s="71" t="s">
        <v>275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71" t="s">
        <v>277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15256513.119999999</v>
      </c>
      <c r="AG78" s="18">
        <v>15256513.119999999</v>
      </c>
      <c r="AH78" s="19" t="s">
        <v>278</v>
      </c>
      <c r="AI78" s="75" t="s">
        <v>279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71" t="s">
        <v>281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67211453.939999998</v>
      </c>
      <c r="AG79" s="18">
        <v>49109475.880000003</v>
      </c>
      <c r="AH79" s="21"/>
      <c r="AI79" s="78" t="s">
        <v>282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1229041739.99</v>
      </c>
      <c r="BN79" s="25">
        <f>BN50+BN53+BN57+BN63+BN67+BN74</f>
        <v>1401393978.71</v>
      </c>
    </row>
    <row r="80" spans="1:66" s="11" customFormat="1" ht="15" customHeight="1">
      <c r="A80" s="17" t="s">
        <v>283</v>
      </c>
      <c r="B80" s="71" t="s">
        <v>284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5188135.87</v>
      </c>
      <c r="AG80" s="18">
        <v>5121822.1500000004</v>
      </c>
      <c r="AH80" s="24"/>
      <c r="AI80" s="79" t="s">
        <v>285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2073227362.1900001</v>
      </c>
      <c r="BN80" s="26">
        <f>BN48+BN79</f>
        <v>1806924689.9000001</v>
      </c>
    </row>
    <row r="81" spans="1:66" s="11" customFormat="1" ht="15" customHeight="1">
      <c r="A81" s="17" t="s">
        <v>286</v>
      </c>
      <c r="B81" s="71" t="s">
        <v>287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8431710.4000000004</v>
      </c>
      <c r="AG81" s="18">
        <v>7563740.4000000004</v>
      </c>
      <c r="AH81" s="27" t="s">
        <v>288</v>
      </c>
      <c r="AI81" s="80" t="s">
        <v>289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290</v>
      </c>
      <c r="B82" s="73" t="s">
        <v>291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292</v>
      </c>
      <c r="AI82" s="72" t="s">
        <v>293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70029434.019999996</v>
      </c>
      <c r="BN82" s="16">
        <f>SUM(BN83:BN85)</f>
        <v>70029434.019999996</v>
      </c>
    </row>
    <row r="83" spans="1:66" s="11" customFormat="1" ht="15" customHeight="1">
      <c r="A83" s="17" t="s">
        <v>294</v>
      </c>
      <c r="B83" s="71" t="s">
        <v>295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296</v>
      </c>
      <c r="AI83" s="71" t="s">
        <v>297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71" t="s">
        <v>299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300</v>
      </c>
      <c r="AI84" s="71" t="s">
        <v>301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71" t="s">
        <v>303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304</v>
      </c>
      <c r="AI85" s="71" t="s">
        <v>305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70029434.019999996</v>
      </c>
      <c r="BN85" s="18">
        <v>70029434.019999996</v>
      </c>
    </row>
    <row r="86" spans="1:66" s="11" customFormat="1" ht="15" customHeight="1">
      <c r="A86" s="17" t="s">
        <v>306</v>
      </c>
      <c r="B86" s="71" t="s">
        <v>307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308</v>
      </c>
      <c r="AI86" s="72" t="s">
        <v>309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8612042921.0900002</v>
      </c>
      <c r="BN86" s="16">
        <f>BN87+BN88+BN89+BN94+BN98</f>
        <v>7319893814.8500004</v>
      </c>
    </row>
    <row r="87" spans="1:66" s="11" customFormat="1" ht="15" customHeight="1">
      <c r="A87" s="17" t="s">
        <v>310</v>
      </c>
      <c r="B87" s="71" t="s">
        <v>311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312</v>
      </c>
      <c r="AI87" s="71" t="s">
        <v>313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1477836083.1199999</v>
      </c>
      <c r="BN87" s="18">
        <v>1005845909.63</v>
      </c>
    </row>
    <row r="88" spans="1:66" s="11" customFormat="1" ht="15" customHeight="1">
      <c r="A88" s="12" t="s">
        <v>314</v>
      </c>
      <c r="B88" s="73" t="s">
        <v>315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75624760.670000002</v>
      </c>
      <c r="AG88" s="16">
        <f>SUM(AG89:AG94)</f>
        <v>75624760.670000002</v>
      </c>
      <c r="AH88" s="19" t="s">
        <v>316</v>
      </c>
      <c r="AI88" s="71" t="s">
        <v>317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6901008733.6700001</v>
      </c>
      <c r="BN88" s="18">
        <v>6074262372.25</v>
      </c>
    </row>
    <row r="89" spans="1:66" s="11" customFormat="1" ht="15" customHeight="1">
      <c r="A89" s="17" t="s">
        <v>318</v>
      </c>
      <c r="B89" s="71" t="s">
        <v>319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35694322.07</v>
      </c>
      <c r="AG89" s="18">
        <v>35694322.07</v>
      </c>
      <c r="AH89" s="14" t="s">
        <v>320</v>
      </c>
      <c r="AI89" s="72" t="s">
        <v>321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322</v>
      </c>
      <c r="B90" s="71" t="s">
        <v>323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324</v>
      </c>
      <c r="AI90" s="71" t="s">
        <v>325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326</v>
      </c>
      <c r="B91" s="71" t="s">
        <v>327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328</v>
      </c>
      <c r="AI91" s="71" t="s">
        <v>329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330</v>
      </c>
      <c r="B92" s="71" t="s">
        <v>331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39930438.600000001</v>
      </c>
      <c r="AG92" s="18">
        <v>39930438.600000001</v>
      </c>
      <c r="AH92" s="19" t="s">
        <v>332</v>
      </c>
      <c r="AI92" s="71" t="s">
        <v>333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334</v>
      </c>
      <c r="B93" s="71" t="s">
        <v>335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336</v>
      </c>
      <c r="AI93" s="71" t="s">
        <v>337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338</v>
      </c>
      <c r="B94" s="71" t="s">
        <v>339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340</v>
      </c>
      <c r="AI94" s="72" t="s">
        <v>341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342</v>
      </c>
      <c r="B95" s="73" t="s">
        <v>343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344</v>
      </c>
      <c r="AI95" s="71" t="s">
        <v>345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346</v>
      </c>
      <c r="B96" s="71" t="s">
        <v>347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348</v>
      </c>
      <c r="AI96" s="71" t="s">
        <v>349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350</v>
      </c>
      <c r="B97" s="71" t="s">
        <v>351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352</v>
      </c>
      <c r="AI97" s="71" t="s">
        <v>353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354</v>
      </c>
      <c r="B98" s="71" t="s">
        <v>355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356</v>
      </c>
      <c r="AI98" s="72" t="s">
        <v>357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233198104.30000001</v>
      </c>
      <c r="BN98" s="16">
        <f>SUM(BN99:BN100)</f>
        <v>239785532.97</v>
      </c>
    </row>
    <row r="99" spans="1:66" s="11" customFormat="1" ht="15" customHeight="1">
      <c r="A99" s="17" t="s">
        <v>358</v>
      </c>
      <c r="B99" s="71" t="s">
        <v>359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360</v>
      </c>
      <c r="AI99" s="71" t="s">
        <v>361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362</v>
      </c>
      <c r="B100" s="71" t="s">
        <v>363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364</v>
      </c>
      <c r="AI100" s="71" t="s">
        <v>365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233198104.30000001</v>
      </c>
      <c r="BN100" s="18">
        <v>239785532.97</v>
      </c>
    </row>
    <row r="101" spans="1:66" s="11" customFormat="1" ht="15" customHeight="1">
      <c r="A101" s="12" t="s">
        <v>366</v>
      </c>
      <c r="B101" s="73" t="s">
        <v>367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1040586.75</v>
      </c>
      <c r="AG101" s="16">
        <f>SUM(AG102:AG104)</f>
        <v>1040586.75</v>
      </c>
      <c r="AH101" s="14" t="s">
        <v>368</v>
      </c>
      <c r="AI101" s="72" t="s">
        <v>369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1229867897.3699999</v>
      </c>
      <c r="BN101" s="16">
        <f>SUM(BN102:BN103)</f>
        <v>1229867897.3699999</v>
      </c>
    </row>
    <row r="102" spans="1:66" s="11" customFormat="1" ht="15" customHeight="1">
      <c r="A102" s="17" t="s">
        <v>370</v>
      </c>
      <c r="B102" s="71" t="s">
        <v>371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372</v>
      </c>
      <c r="AI102" s="71" t="s">
        <v>373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374</v>
      </c>
      <c r="B103" s="71" t="s">
        <v>375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376</v>
      </c>
      <c r="AI103" s="75" t="s">
        <v>377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1229867897.3699999</v>
      </c>
      <c r="BN103" s="18">
        <v>1229867897.3699999</v>
      </c>
    </row>
    <row r="104" spans="1:66" s="11" customFormat="1" ht="15" customHeight="1">
      <c r="A104" s="17" t="s">
        <v>378</v>
      </c>
      <c r="B104" s="75" t="s">
        <v>379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1040586.75</v>
      </c>
      <c r="AG104" s="20">
        <v>1040586.75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380</v>
      </c>
      <c r="BM104" s="33">
        <f>BM82+BM86+BM101</f>
        <v>9911940252.4799995</v>
      </c>
      <c r="BN104" s="33">
        <f>BN82+BN86+BN101</f>
        <v>8619791146.2400017</v>
      </c>
    </row>
    <row r="105" spans="1:66" s="11" customFormat="1" ht="15" customHeight="1">
      <c r="A105" s="57"/>
      <c r="B105" s="58"/>
      <c r="C105" s="69" t="s">
        <v>384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11388119025.93</v>
      </c>
      <c r="AG105" s="63">
        <f>AG48+AG53+AG59+AG67+AG76+AG82+AG88+AG95+AG101</f>
        <v>10121568811.539999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381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11985167614.67</v>
      </c>
      <c r="AG106" s="36">
        <f>AG46+AG105</f>
        <v>10426715836.139999</v>
      </c>
      <c r="AH106" s="37"/>
      <c r="AI106" s="83" t="s">
        <v>382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11985167614.67</v>
      </c>
      <c r="BN106" s="38">
        <f>BN80+BN104</f>
        <v>10426715836.140001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383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 selectUnlockedCell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F1LDF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Cano Maldonado Jair Benjamin</cp:lastModifiedBy>
  <cp:lastPrinted>2023-05-02T16:50:09Z</cp:lastPrinted>
  <dcterms:created xsi:type="dcterms:W3CDTF">2020-01-21T01:24:36Z</dcterms:created>
  <dcterms:modified xsi:type="dcterms:W3CDTF">2023-05-02T16:50:43Z</dcterms:modified>
</cp:coreProperties>
</file>