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13_ncr:1_{6B9BD41D-4507-4989-8CA3-C7CD240484D5}" xr6:coauthVersionLast="47" xr6:coauthVersionMax="47" xr10:uidLastSave="{00000000-0000-0000-0000-000000000000}"/>
  <bookViews>
    <workbookView xWindow="0" yWindow="600" windowWidth="21600" windowHeight="12900" xr2:uid="{1D05DF28-68BA-4AB7-B166-701E1F0B5F26}"/>
  </bookViews>
  <sheets>
    <sheet name="F18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Tipo">[2]Listas!$V$3:$V$4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AK7" i="1"/>
  <c r="AK16" i="1" s="1"/>
  <c r="AJ7" i="1"/>
  <c r="AI7" i="1"/>
  <c r="AH7" i="1"/>
  <c r="AH16" i="1" s="1"/>
  <c r="AG7" i="1"/>
  <c r="AG16" i="1" s="1"/>
  <c r="AF7" i="1"/>
  <c r="AE7" i="1"/>
  <c r="AD7" i="1"/>
  <c r="AD16" i="1" s="1"/>
  <c r="AC7" i="1"/>
  <c r="AC16" i="1" s="1"/>
  <c r="AB7" i="1"/>
  <c r="AA7" i="1"/>
  <c r="Z7" i="1"/>
  <c r="Z16" i="1" s="1"/>
  <c r="Y7" i="1"/>
  <c r="Y16" i="1" s="1"/>
  <c r="X7" i="1"/>
  <c r="W7" i="1"/>
  <c r="V7" i="1"/>
  <c r="V16" i="1" s="1"/>
  <c r="U7" i="1"/>
  <c r="AN16" i="1" s="1"/>
  <c r="AO16" i="1" s="1"/>
  <c r="T7" i="1"/>
  <c r="S7" i="1"/>
  <c r="R7" i="1"/>
  <c r="R16" i="1" s="1"/>
  <c r="Q7" i="1"/>
  <c r="AN12" i="1" s="1"/>
  <c r="AO12" i="1" s="1"/>
  <c r="P7" i="1"/>
  <c r="P18" i="1" s="1"/>
  <c r="O7" i="1"/>
  <c r="N7" i="1"/>
  <c r="N16" i="1" s="1"/>
  <c r="M7" i="1"/>
  <c r="M32" i="1" l="1"/>
  <c r="M30" i="1"/>
  <c r="M28" i="1"/>
  <c r="M26" i="1"/>
  <c r="M31" i="1"/>
  <c r="M29" i="1"/>
  <c r="M27" i="1"/>
  <c r="M25" i="1"/>
  <c r="M23" i="1"/>
  <c r="M21" i="1"/>
  <c r="M19" i="1"/>
  <c r="M24" i="1"/>
  <c r="M22" i="1"/>
  <c r="M20" i="1"/>
  <c r="M18" i="1"/>
  <c r="O31" i="1"/>
  <c r="O29" i="1"/>
  <c r="O27" i="1"/>
  <c r="O25" i="1"/>
  <c r="O32" i="1"/>
  <c r="O30" i="1"/>
  <c r="O28" i="1"/>
  <c r="O26" i="1"/>
  <c r="O24" i="1"/>
  <c r="O22" i="1"/>
  <c r="O20" i="1"/>
  <c r="O18" i="1"/>
  <c r="O23" i="1"/>
  <c r="O21" i="1"/>
  <c r="O19" i="1"/>
  <c r="S32" i="1"/>
  <c r="S31" i="1"/>
  <c r="S29" i="1"/>
  <c r="S27" i="1"/>
  <c r="S25" i="1"/>
  <c r="S30" i="1"/>
  <c r="S28" i="1"/>
  <c r="S26" i="1"/>
  <c r="S24" i="1"/>
  <c r="S22" i="1"/>
  <c r="S20" i="1"/>
  <c r="S18" i="1"/>
  <c r="S23" i="1"/>
  <c r="S21" i="1"/>
  <c r="S19" i="1"/>
  <c r="W31" i="1"/>
  <c r="W29" i="1"/>
  <c r="W27" i="1"/>
  <c r="W25" i="1"/>
  <c r="W32" i="1"/>
  <c r="W30" i="1"/>
  <c r="W28" i="1"/>
  <c r="W26" i="1"/>
  <c r="W24" i="1"/>
  <c r="W22" i="1"/>
  <c r="W20" i="1"/>
  <c r="W18" i="1"/>
  <c r="AN18" i="1"/>
  <c r="AO18" i="1" s="1"/>
  <c r="W23" i="1"/>
  <c r="W21" i="1"/>
  <c r="W19" i="1"/>
  <c r="AA31" i="1"/>
  <c r="AA32" i="1"/>
  <c r="AA29" i="1"/>
  <c r="AA27" i="1"/>
  <c r="AA25" i="1"/>
  <c r="AA30" i="1"/>
  <c r="AA28" i="1"/>
  <c r="AA26" i="1"/>
  <c r="AA24" i="1"/>
  <c r="AA22" i="1"/>
  <c r="AA20" i="1"/>
  <c r="AA18" i="1"/>
  <c r="AN22" i="1"/>
  <c r="AO22" i="1" s="1"/>
  <c r="AA23" i="1"/>
  <c r="AA21" i="1"/>
  <c r="AA19" i="1"/>
  <c r="AE31" i="1"/>
  <c r="AE32" i="1"/>
  <c r="AE29" i="1"/>
  <c r="AE27" i="1"/>
  <c r="AE25" i="1"/>
  <c r="AE30" i="1"/>
  <c r="AE28" i="1"/>
  <c r="AE26" i="1"/>
  <c r="AE24" i="1"/>
  <c r="AE22" i="1"/>
  <c r="AE20" i="1"/>
  <c r="AE18" i="1"/>
  <c r="AE23" i="1"/>
  <c r="AE21" i="1"/>
  <c r="AE19" i="1"/>
  <c r="AN26" i="1"/>
  <c r="AO26" i="1" s="1"/>
  <c r="AI31" i="1"/>
  <c r="AI32" i="1"/>
  <c r="AI29" i="1"/>
  <c r="AI27" i="1"/>
  <c r="AI25" i="1"/>
  <c r="AI30" i="1"/>
  <c r="AI28" i="1"/>
  <c r="AI26" i="1"/>
  <c r="AI24" i="1"/>
  <c r="AI22" i="1"/>
  <c r="AI20" i="1"/>
  <c r="AI18" i="1"/>
  <c r="AN30" i="1"/>
  <c r="AO30" i="1" s="1"/>
  <c r="AI23" i="1"/>
  <c r="AI21" i="1"/>
  <c r="AI19" i="1"/>
  <c r="M8" i="1"/>
  <c r="Q8" i="1"/>
  <c r="U8" i="1"/>
  <c r="Y8" i="1"/>
  <c r="AC8" i="1"/>
  <c r="AG8" i="1"/>
  <c r="AK8" i="1"/>
  <c r="O9" i="1"/>
  <c r="S9" i="1"/>
  <c r="W9" i="1"/>
  <c r="AA9" i="1"/>
  <c r="AE9" i="1"/>
  <c r="AI9" i="1"/>
  <c r="M10" i="1"/>
  <c r="Q10" i="1"/>
  <c r="U10" i="1"/>
  <c r="Y10" i="1"/>
  <c r="AC10" i="1"/>
  <c r="AG10" i="1"/>
  <c r="AK10" i="1"/>
  <c r="O11" i="1"/>
  <c r="S11" i="1"/>
  <c r="W11" i="1"/>
  <c r="AA11" i="1"/>
  <c r="AE11" i="1"/>
  <c r="AI11" i="1"/>
  <c r="M12" i="1"/>
  <c r="Q12" i="1"/>
  <c r="U12" i="1"/>
  <c r="Y12" i="1"/>
  <c r="AC12" i="1"/>
  <c r="AG12" i="1"/>
  <c r="AK12" i="1"/>
  <c r="O13" i="1"/>
  <c r="S13" i="1"/>
  <c r="W13" i="1"/>
  <c r="AA13" i="1"/>
  <c r="AE13" i="1"/>
  <c r="AI13" i="1"/>
  <c r="M14" i="1"/>
  <c r="Q14" i="1"/>
  <c r="U14" i="1"/>
  <c r="Y14" i="1"/>
  <c r="AC14" i="1"/>
  <c r="AG14" i="1"/>
  <c r="AK14" i="1"/>
  <c r="O15" i="1"/>
  <c r="S15" i="1"/>
  <c r="W15" i="1"/>
  <c r="AA15" i="1"/>
  <c r="AE15" i="1"/>
  <c r="AI15" i="1"/>
  <c r="M16" i="1"/>
  <c r="Q16" i="1"/>
  <c r="U16" i="1"/>
  <c r="O17" i="1"/>
  <c r="S17" i="1"/>
  <c r="W17" i="1"/>
  <c r="AA17" i="1"/>
  <c r="AE17" i="1"/>
  <c r="AI17" i="1"/>
  <c r="P32" i="1"/>
  <c r="P30" i="1"/>
  <c r="P28" i="1"/>
  <c r="P31" i="1"/>
  <c r="P29" i="1"/>
  <c r="P25" i="1"/>
  <c r="P23" i="1"/>
  <c r="P21" i="1"/>
  <c r="P19" i="1"/>
  <c r="P26" i="1"/>
  <c r="P27" i="1"/>
  <c r="P24" i="1"/>
  <c r="P22" i="1"/>
  <c r="P20" i="1"/>
  <c r="T30" i="1"/>
  <c r="T32" i="1"/>
  <c r="T31" i="1"/>
  <c r="T26" i="1"/>
  <c r="T27" i="1"/>
  <c r="T23" i="1"/>
  <c r="T21" i="1"/>
  <c r="T19" i="1"/>
  <c r="T28" i="1"/>
  <c r="T29" i="1"/>
  <c r="T25" i="1"/>
  <c r="T24" i="1"/>
  <c r="T22" i="1"/>
  <c r="T20" i="1"/>
  <c r="X31" i="1"/>
  <c r="X32" i="1"/>
  <c r="X30" i="1"/>
  <c r="X28" i="1"/>
  <c r="X29" i="1"/>
  <c r="X25" i="1"/>
  <c r="X23" i="1"/>
  <c r="X21" i="1"/>
  <c r="X19" i="1"/>
  <c r="X26" i="1"/>
  <c r="X27" i="1"/>
  <c r="X24" i="1"/>
  <c r="X22" i="1"/>
  <c r="X20" i="1"/>
  <c r="AN19" i="1"/>
  <c r="AO19" i="1" s="1"/>
  <c r="X18" i="1"/>
  <c r="AB31" i="1"/>
  <c r="AB32" i="1"/>
  <c r="AB30" i="1"/>
  <c r="AB26" i="1"/>
  <c r="AB27" i="1"/>
  <c r="AB23" i="1"/>
  <c r="AB21" i="1"/>
  <c r="AB19" i="1"/>
  <c r="AB28" i="1"/>
  <c r="AB29" i="1"/>
  <c r="AB25" i="1"/>
  <c r="AB24" i="1"/>
  <c r="AN23" i="1"/>
  <c r="AO23" i="1" s="1"/>
  <c r="AB22" i="1"/>
  <c r="AB20" i="1"/>
  <c r="AB18" i="1"/>
  <c r="AF31" i="1"/>
  <c r="AF30" i="1"/>
  <c r="AF32" i="1"/>
  <c r="AF28" i="1"/>
  <c r="AN27" i="1"/>
  <c r="AO27" i="1" s="1"/>
  <c r="AF29" i="1"/>
  <c r="AF25" i="1"/>
  <c r="AF23" i="1"/>
  <c r="AF21" i="1"/>
  <c r="AF19" i="1"/>
  <c r="AF26" i="1"/>
  <c r="AF27" i="1"/>
  <c r="AF24" i="1"/>
  <c r="AF22" i="1"/>
  <c r="AF20" i="1"/>
  <c r="AF18" i="1"/>
  <c r="AJ31" i="1"/>
  <c r="AN31" i="1"/>
  <c r="AO31" i="1" s="1"/>
  <c r="AJ30" i="1"/>
  <c r="AJ32" i="1"/>
  <c r="AJ26" i="1"/>
  <c r="AJ27" i="1"/>
  <c r="AJ23" i="1"/>
  <c r="AJ21" i="1"/>
  <c r="AJ19" i="1"/>
  <c r="AJ28" i="1"/>
  <c r="AJ29" i="1"/>
  <c r="AJ25" i="1"/>
  <c r="AJ24" i="1"/>
  <c r="AJ22" i="1"/>
  <c r="AJ20" i="1"/>
  <c r="AJ18" i="1"/>
  <c r="N8" i="1"/>
  <c r="R8" i="1"/>
  <c r="V8" i="1"/>
  <c r="Z8" i="1"/>
  <c r="AD8" i="1"/>
  <c r="AH8" i="1"/>
  <c r="AN8" i="1"/>
  <c r="AO8" i="1" s="1"/>
  <c r="P9" i="1"/>
  <c r="T9" i="1"/>
  <c r="X9" i="1"/>
  <c r="AB9" i="1"/>
  <c r="AF9" i="1"/>
  <c r="AJ9" i="1"/>
  <c r="N10" i="1"/>
  <c r="R10" i="1"/>
  <c r="V10" i="1"/>
  <c r="Z10" i="1"/>
  <c r="AD10" i="1"/>
  <c r="AH10" i="1"/>
  <c r="AN10" i="1"/>
  <c r="AO10" i="1" s="1"/>
  <c r="P11" i="1"/>
  <c r="T11" i="1"/>
  <c r="X11" i="1"/>
  <c r="AB11" i="1"/>
  <c r="AF11" i="1"/>
  <c r="AJ11" i="1"/>
  <c r="N12" i="1"/>
  <c r="R12" i="1"/>
  <c r="V12" i="1"/>
  <c r="Z12" i="1"/>
  <c r="AD12" i="1"/>
  <c r="AH12" i="1"/>
  <c r="P13" i="1"/>
  <c r="T13" i="1"/>
  <c r="X13" i="1"/>
  <c r="AB13" i="1"/>
  <c r="AF13" i="1"/>
  <c r="AJ13" i="1"/>
  <c r="N14" i="1"/>
  <c r="R14" i="1"/>
  <c r="V14" i="1"/>
  <c r="Z14" i="1"/>
  <c r="AD14" i="1"/>
  <c r="AH14" i="1"/>
  <c r="AN14" i="1"/>
  <c r="AO14" i="1" s="1"/>
  <c r="P15" i="1"/>
  <c r="T15" i="1"/>
  <c r="X15" i="1"/>
  <c r="AB15" i="1"/>
  <c r="AF15" i="1"/>
  <c r="AJ15" i="1"/>
  <c r="P17" i="1"/>
  <c r="T17" i="1"/>
  <c r="X17" i="1"/>
  <c r="AB17" i="1"/>
  <c r="AF17" i="1"/>
  <c r="AJ17" i="1"/>
  <c r="T18" i="1"/>
  <c r="Q32" i="1"/>
  <c r="Q30" i="1"/>
  <c r="Q28" i="1"/>
  <c r="Q26" i="1"/>
  <c r="Q31" i="1"/>
  <c r="Q29" i="1"/>
  <c r="Q27" i="1"/>
  <c r="Q25" i="1"/>
  <c r="Q23" i="1"/>
  <c r="Q21" i="1"/>
  <c r="Q19" i="1"/>
  <c r="Q24" i="1"/>
  <c r="Q22" i="1"/>
  <c r="Q20" i="1"/>
  <c r="Q18" i="1"/>
  <c r="U32" i="1"/>
  <c r="U30" i="1"/>
  <c r="U28" i="1"/>
  <c r="U26" i="1"/>
  <c r="U31" i="1"/>
  <c r="U29" i="1"/>
  <c r="U27" i="1"/>
  <c r="U25" i="1"/>
  <c r="U23" i="1"/>
  <c r="U21" i="1"/>
  <c r="U19" i="1"/>
  <c r="U24" i="1"/>
  <c r="U22" i="1"/>
  <c r="U20" i="1"/>
  <c r="U18" i="1"/>
  <c r="Y32" i="1"/>
  <c r="Y31" i="1"/>
  <c r="Y30" i="1"/>
  <c r="Y28" i="1"/>
  <c r="Y26" i="1"/>
  <c r="Y29" i="1"/>
  <c r="Y27" i="1"/>
  <c r="Y25" i="1"/>
  <c r="Y23" i="1"/>
  <c r="Y21" i="1"/>
  <c r="Y19" i="1"/>
  <c r="AN20" i="1"/>
  <c r="AO20" i="1" s="1"/>
  <c r="Y24" i="1"/>
  <c r="Y22" i="1"/>
  <c r="Y20" i="1"/>
  <c r="Y18" i="1"/>
  <c r="AC32" i="1"/>
  <c r="AC30" i="1"/>
  <c r="AC28" i="1"/>
  <c r="AC26" i="1"/>
  <c r="AC31" i="1"/>
  <c r="AC29" i="1"/>
  <c r="AC27" i="1"/>
  <c r="AC25" i="1"/>
  <c r="AC23" i="1"/>
  <c r="AC21" i="1"/>
  <c r="AC19" i="1"/>
  <c r="AN24" i="1"/>
  <c r="AO24" i="1" s="1"/>
  <c r="AC24" i="1"/>
  <c r="AC22" i="1"/>
  <c r="AC20" i="1"/>
  <c r="AC18" i="1"/>
  <c r="AG32" i="1"/>
  <c r="AG31" i="1"/>
  <c r="AG30" i="1"/>
  <c r="AG28" i="1"/>
  <c r="AG26" i="1"/>
  <c r="AG29" i="1"/>
  <c r="AG27" i="1"/>
  <c r="AG25" i="1"/>
  <c r="AG23" i="1"/>
  <c r="AG21" i="1"/>
  <c r="AG19" i="1"/>
  <c r="AN28" i="1"/>
  <c r="AO28" i="1" s="1"/>
  <c r="AG24" i="1"/>
  <c r="AG22" i="1"/>
  <c r="AG20" i="1"/>
  <c r="AG18" i="1"/>
  <c r="AN32" i="1"/>
  <c r="AO32" i="1" s="1"/>
  <c r="AK32" i="1"/>
  <c r="AK30" i="1"/>
  <c r="AK28" i="1"/>
  <c r="AK26" i="1"/>
  <c r="AK31" i="1"/>
  <c r="AK29" i="1"/>
  <c r="AK27" i="1"/>
  <c r="AK25" i="1"/>
  <c r="AK23" i="1"/>
  <c r="AK21" i="1"/>
  <c r="AK19" i="1"/>
  <c r="AK24" i="1"/>
  <c r="AK22" i="1"/>
  <c r="AK20" i="1"/>
  <c r="AK18" i="1"/>
  <c r="O8" i="1"/>
  <c r="S8" i="1"/>
  <c r="W8" i="1"/>
  <c r="AA8" i="1"/>
  <c r="AE8" i="1"/>
  <c r="AI8" i="1"/>
  <c r="M9" i="1"/>
  <c r="Q9" i="1"/>
  <c r="U9" i="1"/>
  <c r="Y9" i="1"/>
  <c r="AC9" i="1"/>
  <c r="AG9" i="1"/>
  <c r="AK9" i="1"/>
  <c r="O10" i="1"/>
  <c r="S10" i="1"/>
  <c r="W10" i="1"/>
  <c r="AA10" i="1"/>
  <c r="AE10" i="1"/>
  <c r="AI10" i="1"/>
  <c r="M11" i="1"/>
  <c r="Q11" i="1"/>
  <c r="U11" i="1"/>
  <c r="Y11" i="1"/>
  <c r="AC11" i="1"/>
  <c r="AG11" i="1"/>
  <c r="AK11" i="1"/>
  <c r="O12" i="1"/>
  <c r="S12" i="1"/>
  <c r="W12" i="1"/>
  <c r="AA12" i="1"/>
  <c r="AE12" i="1"/>
  <c r="AI12" i="1"/>
  <c r="M13" i="1"/>
  <c r="Q13" i="1"/>
  <c r="U13" i="1"/>
  <c r="Y13" i="1"/>
  <c r="AC13" i="1"/>
  <c r="AG13" i="1"/>
  <c r="AK13" i="1"/>
  <c r="O14" i="1"/>
  <c r="S14" i="1"/>
  <c r="W14" i="1"/>
  <c r="AA14" i="1"/>
  <c r="AE14" i="1"/>
  <c r="AI14" i="1"/>
  <c r="M15" i="1"/>
  <c r="Q15" i="1"/>
  <c r="U15" i="1"/>
  <c r="Y15" i="1"/>
  <c r="AC15" i="1"/>
  <c r="AG15" i="1"/>
  <c r="AK15" i="1"/>
  <c r="O16" i="1"/>
  <c r="S16" i="1"/>
  <c r="W16" i="1"/>
  <c r="AA16" i="1"/>
  <c r="AE16" i="1"/>
  <c r="AI16" i="1"/>
  <c r="M17" i="1"/>
  <c r="Q17" i="1"/>
  <c r="U17" i="1"/>
  <c r="Y17" i="1"/>
  <c r="AC17" i="1"/>
  <c r="AG17" i="1"/>
  <c r="AK17" i="1"/>
  <c r="N32" i="1"/>
  <c r="N31" i="1"/>
  <c r="N27" i="1"/>
  <c r="N28" i="1"/>
  <c r="N24" i="1"/>
  <c r="N22" i="1"/>
  <c r="N20" i="1"/>
  <c r="N18" i="1"/>
  <c r="N29" i="1"/>
  <c r="N25" i="1"/>
  <c r="N30" i="1"/>
  <c r="N26" i="1"/>
  <c r="N23" i="1"/>
  <c r="N21" i="1"/>
  <c r="N19" i="1"/>
  <c r="R32" i="1"/>
  <c r="R31" i="1"/>
  <c r="R29" i="1"/>
  <c r="R25" i="1"/>
  <c r="R26" i="1"/>
  <c r="R24" i="1"/>
  <c r="R22" i="1"/>
  <c r="R20" i="1"/>
  <c r="R18" i="1"/>
  <c r="R30" i="1"/>
  <c r="R27" i="1"/>
  <c r="R28" i="1"/>
  <c r="R23" i="1"/>
  <c r="R21" i="1"/>
  <c r="R19" i="1"/>
  <c r="V32" i="1"/>
  <c r="V31" i="1"/>
  <c r="V27" i="1"/>
  <c r="V30" i="1"/>
  <c r="V28" i="1"/>
  <c r="V24" i="1"/>
  <c r="V22" i="1"/>
  <c r="V20" i="1"/>
  <c r="V18" i="1"/>
  <c r="V29" i="1"/>
  <c r="V25" i="1"/>
  <c r="V26" i="1"/>
  <c r="V23" i="1"/>
  <c r="V21" i="1"/>
  <c r="V19" i="1"/>
  <c r="Z32" i="1"/>
  <c r="Z30" i="1"/>
  <c r="Z29" i="1"/>
  <c r="Z25" i="1"/>
  <c r="Z26" i="1"/>
  <c r="Z24" i="1"/>
  <c r="Z22" i="1"/>
  <c r="Z20" i="1"/>
  <c r="Z18" i="1"/>
  <c r="Z27" i="1"/>
  <c r="Z31" i="1"/>
  <c r="Z28" i="1"/>
  <c r="Z23" i="1"/>
  <c r="AN21" i="1"/>
  <c r="AO21" i="1" s="1"/>
  <c r="Z21" i="1"/>
  <c r="Z19" i="1"/>
  <c r="AD32" i="1"/>
  <c r="AD31" i="1"/>
  <c r="AD27" i="1"/>
  <c r="AD28" i="1"/>
  <c r="AD24" i="1"/>
  <c r="AD22" i="1"/>
  <c r="AD20" i="1"/>
  <c r="AD18" i="1"/>
  <c r="AD29" i="1"/>
  <c r="AN25" i="1"/>
  <c r="AO25" i="1" s="1"/>
  <c r="AD25" i="1"/>
  <c r="AD30" i="1"/>
  <c r="AD26" i="1"/>
  <c r="AD23" i="1"/>
  <c r="AD21" i="1"/>
  <c r="AD19" i="1"/>
  <c r="AH32" i="1"/>
  <c r="AH29" i="1"/>
  <c r="AH25" i="1"/>
  <c r="AH26" i="1"/>
  <c r="AH24" i="1"/>
  <c r="AH22" i="1"/>
  <c r="AH20" i="1"/>
  <c r="AH18" i="1"/>
  <c r="AH31" i="1"/>
  <c r="AH30" i="1"/>
  <c r="AN29" i="1"/>
  <c r="AO29" i="1" s="1"/>
  <c r="AH27" i="1"/>
  <c r="AH28" i="1"/>
  <c r="AH23" i="1"/>
  <c r="AH21" i="1"/>
  <c r="AH19" i="1"/>
  <c r="P8" i="1"/>
  <c r="T8" i="1"/>
  <c r="X8" i="1"/>
  <c r="AB8" i="1"/>
  <c r="AF8" i="1"/>
  <c r="AJ8" i="1"/>
  <c r="N9" i="1"/>
  <c r="R9" i="1"/>
  <c r="V9" i="1"/>
  <c r="Z9" i="1"/>
  <c r="AD9" i="1"/>
  <c r="AH9" i="1"/>
  <c r="AN9" i="1"/>
  <c r="AO9" i="1" s="1"/>
  <c r="P10" i="1"/>
  <c r="T10" i="1"/>
  <c r="X10" i="1"/>
  <c r="AB10" i="1"/>
  <c r="AF10" i="1"/>
  <c r="AJ10" i="1"/>
  <c r="N11" i="1"/>
  <c r="R11" i="1"/>
  <c r="V11" i="1"/>
  <c r="Z11" i="1"/>
  <c r="AD11" i="1"/>
  <c r="AH11" i="1"/>
  <c r="AN11" i="1"/>
  <c r="AO11" i="1" s="1"/>
  <c r="P12" i="1"/>
  <c r="T12" i="1"/>
  <c r="X12" i="1"/>
  <c r="AB12" i="1"/>
  <c r="AF12" i="1"/>
  <c r="AJ12" i="1"/>
  <c r="N13" i="1"/>
  <c r="R13" i="1"/>
  <c r="V13" i="1"/>
  <c r="Z13" i="1"/>
  <c r="AD13" i="1"/>
  <c r="AH13" i="1"/>
  <c r="AN13" i="1"/>
  <c r="AO13" i="1" s="1"/>
  <c r="P14" i="1"/>
  <c r="T14" i="1"/>
  <c r="X14" i="1"/>
  <c r="AB14" i="1"/>
  <c r="AF14" i="1"/>
  <c r="AJ14" i="1"/>
  <c r="N15" i="1"/>
  <c r="R15" i="1"/>
  <c r="V15" i="1"/>
  <c r="Z15" i="1"/>
  <c r="AD15" i="1"/>
  <c r="AH15" i="1"/>
  <c r="AN15" i="1"/>
  <c r="AO15" i="1" s="1"/>
  <c r="P16" i="1"/>
  <c r="T16" i="1"/>
  <c r="X16" i="1"/>
  <c r="AB16" i="1"/>
  <c r="AF16" i="1"/>
  <c r="AJ16" i="1"/>
  <c r="N17" i="1"/>
  <c r="R17" i="1"/>
  <c r="V17" i="1"/>
  <c r="Z17" i="1"/>
  <c r="AD17" i="1"/>
  <c r="AH17" i="1"/>
  <c r="AN17" i="1"/>
  <c r="AO17" i="1" s="1"/>
  <c r="K15" i="1" l="1"/>
  <c r="AN40" i="1" s="1"/>
  <c r="AO40" i="1" s="1"/>
  <c r="K12" i="1"/>
  <c r="AN37" i="1" s="1"/>
  <c r="AO37" i="1" s="1"/>
  <c r="K24" i="1"/>
  <c r="AN49" i="1" s="1"/>
  <c r="AO49" i="1" s="1"/>
  <c r="K25" i="1"/>
  <c r="AN50" i="1" s="1"/>
  <c r="AO50" i="1" s="1"/>
  <c r="K26" i="1"/>
  <c r="AN51" i="1" s="1"/>
  <c r="AO51" i="1" s="1"/>
  <c r="K13" i="1"/>
  <c r="AN38" i="1" s="1"/>
  <c r="AO38" i="1" s="1"/>
  <c r="K10" i="1"/>
  <c r="AN35" i="1" s="1"/>
  <c r="AO35" i="1" s="1"/>
  <c r="K18" i="1"/>
  <c r="AN43" i="1" s="1"/>
  <c r="AO43" i="1" s="1"/>
  <c r="K19" i="1"/>
  <c r="AN44" i="1" s="1"/>
  <c r="AO44" i="1" s="1"/>
  <c r="K27" i="1"/>
  <c r="AN52" i="1" s="1"/>
  <c r="AO52" i="1" s="1"/>
  <c r="K28" i="1"/>
  <c r="AN53" i="1" s="1"/>
  <c r="AO53" i="1" s="1"/>
  <c r="K11" i="1"/>
  <c r="AN36" i="1" s="1"/>
  <c r="AO36" i="1" s="1"/>
  <c r="K16" i="1"/>
  <c r="AN41" i="1" s="1"/>
  <c r="AO41" i="1" s="1"/>
  <c r="K8" i="1"/>
  <c r="AN33" i="1" s="1"/>
  <c r="AO33" i="1" s="1"/>
  <c r="K20" i="1"/>
  <c r="AN45" i="1" s="1"/>
  <c r="AO45" i="1" s="1"/>
  <c r="K21" i="1"/>
  <c r="AN46" i="1" s="1"/>
  <c r="AO46" i="1" s="1"/>
  <c r="K29" i="1"/>
  <c r="AN54" i="1" s="1"/>
  <c r="AO54" i="1" s="1"/>
  <c r="K30" i="1"/>
  <c r="AN55" i="1" s="1"/>
  <c r="AO55" i="1" s="1"/>
  <c r="K17" i="1"/>
  <c r="AN42" i="1" s="1"/>
  <c r="AO42" i="1" s="1"/>
  <c r="K9" i="1"/>
  <c r="AN34" i="1" s="1"/>
  <c r="AO34" i="1" s="1"/>
  <c r="K14" i="1"/>
  <c r="AN39" i="1" s="1"/>
  <c r="AO39" i="1" s="1"/>
  <c r="AQ54" i="1" s="1"/>
  <c r="AR54" i="1" s="1"/>
  <c r="K22" i="1"/>
  <c r="AN47" i="1" s="1"/>
  <c r="AO47" i="1" s="1"/>
  <c r="K23" i="1"/>
  <c r="AN48" i="1" s="1"/>
  <c r="AO48" i="1" s="1"/>
  <c r="K31" i="1"/>
  <c r="AN56" i="1" s="1"/>
  <c r="AO56" i="1" s="1"/>
  <c r="K32" i="1"/>
  <c r="AN57" i="1" s="1"/>
  <c r="AO57" i="1" s="1"/>
  <c r="AQ13" i="1" l="1"/>
  <c r="AR13" i="1" s="1"/>
  <c r="AQ12" i="1"/>
  <c r="AR12" i="1" s="1"/>
  <c r="AQ20" i="1"/>
  <c r="AR20" i="1" s="1"/>
  <c r="AQ17" i="1"/>
  <c r="AR17" i="1" s="1"/>
  <c r="AQ25" i="1"/>
  <c r="AR25" i="1" s="1"/>
  <c r="AQ40" i="1"/>
  <c r="AR40" i="1" s="1"/>
  <c r="AQ32" i="1"/>
  <c r="AR32" i="1" s="1"/>
  <c r="AQ37" i="1"/>
  <c r="AR37" i="1" s="1"/>
  <c r="AQ53" i="1"/>
  <c r="AR53" i="1" s="1"/>
  <c r="AQ39" i="1"/>
  <c r="AR39" i="1" s="1"/>
  <c r="AQ55" i="1"/>
  <c r="AR55" i="1" s="1"/>
  <c r="AQ42" i="1"/>
  <c r="AR42" i="1" s="1"/>
  <c r="AQ15" i="1"/>
  <c r="AR15" i="1" s="1"/>
  <c r="AQ14" i="1"/>
  <c r="AR14" i="1" s="1"/>
  <c r="AQ22" i="1"/>
  <c r="AR22" i="1" s="1"/>
  <c r="AQ19" i="1"/>
  <c r="AR19" i="1" s="1"/>
  <c r="AQ29" i="1"/>
  <c r="AR29" i="1" s="1"/>
  <c r="AQ36" i="1"/>
  <c r="AR36" i="1" s="1"/>
  <c r="AQ48" i="1"/>
  <c r="AR48" i="1" s="1"/>
  <c r="AQ41" i="1"/>
  <c r="AR41" i="1" s="1"/>
  <c r="AQ57" i="1"/>
  <c r="AR57" i="1" s="1"/>
  <c r="AQ43" i="1"/>
  <c r="AR43" i="1" s="1"/>
  <c r="AQ31" i="1"/>
  <c r="AR31" i="1" s="1"/>
  <c r="AQ46" i="1"/>
  <c r="AR46" i="1" s="1"/>
  <c r="AQ9" i="1"/>
  <c r="AR9" i="1" s="1"/>
  <c r="AQ8" i="1"/>
  <c r="AR8" i="1" s="1"/>
  <c r="AQ16" i="1"/>
  <c r="AR16" i="1" s="1"/>
  <c r="AQ27" i="1"/>
  <c r="AR27" i="1" s="1"/>
  <c r="AQ21" i="1"/>
  <c r="AR21" i="1" s="1"/>
  <c r="AQ24" i="1"/>
  <c r="AR24" i="1" s="1"/>
  <c r="AQ52" i="1"/>
  <c r="AR52" i="1" s="1"/>
  <c r="AQ44" i="1"/>
  <c r="AR44" i="1" s="1"/>
  <c r="AQ45" i="1"/>
  <c r="AR45" i="1" s="1"/>
  <c r="AQ56" i="1"/>
  <c r="AR56" i="1" s="1"/>
  <c r="AQ47" i="1"/>
  <c r="AR47" i="1" s="1"/>
  <c r="AQ34" i="1"/>
  <c r="AR34" i="1" s="1"/>
  <c r="AQ50" i="1"/>
  <c r="AR50" i="1" s="1"/>
  <c r="AQ11" i="1"/>
  <c r="AR11" i="1" s="1"/>
  <c r="AQ10" i="1"/>
  <c r="AR10" i="1" s="1"/>
  <c r="AQ18" i="1"/>
  <c r="AR18" i="1" s="1"/>
  <c r="AQ26" i="1"/>
  <c r="AR26" i="1" s="1"/>
  <c r="AQ23" i="1"/>
  <c r="AR23" i="1" s="1"/>
  <c r="AQ28" i="1"/>
  <c r="AR28" i="1" s="1"/>
  <c r="AQ30" i="1"/>
  <c r="AR30" i="1" s="1"/>
  <c r="AQ33" i="1"/>
  <c r="AR33" i="1" s="1"/>
  <c r="AQ49" i="1"/>
  <c r="AR49" i="1" s="1"/>
  <c r="AQ35" i="1"/>
  <c r="AR35" i="1" s="1"/>
  <c r="AQ51" i="1"/>
  <c r="AR51" i="1" s="1"/>
  <c r="AQ38" i="1"/>
  <c r="AR38" i="1" s="1"/>
</calcChain>
</file>

<file path=xl/sharedStrings.xml><?xml version="1.0" encoding="utf-8"?>
<sst xmlns="http://schemas.openxmlformats.org/spreadsheetml/2006/main" count="70" uniqueCount="40">
  <si>
    <t>CUENTA PÚBLICA - MUNICIPIO GUADALAJARA</t>
  </si>
  <si>
    <t>ESTADO ANALÍTICO DEL EJERCICIO DEL PRESUPUESTO DE EGRESOS</t>
  </si>
  <si>
    <t>CLASIFICACIÓN ADMINISTRATIVA</t>
  </si>
  <si>
    <t>DEL 1° DE ENERO AL 31 DE DICIEMBRE DE 2024</t>
  </si>
  <si>
    <t>(Cifras en 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</si>
  <si>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</si>
  <si>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</si>
  <si>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</si>
  <si>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</si>
  <si>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</si>
  <si>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</si>
  <si>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</si>
  <si>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</si>
  <si>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TOTAL DEL GASTO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</si>
  <si>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</si>
  <si>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</si>
  <si>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</si>
  <si>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</si>
  <si>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</si>
  <si>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</si>
  <si>
    <t>01  PRESIDENCIA MUNICIPAL</t>
  </si>
  <si>
    <t>02  CONSEJERÍA JURÍDICA</t>
  </si>
  <si>
    <t>03  SUPERINTENDENCIA DEL CENTRO HISTÓRICO</t>
  </si>
  <si>
    <t>04  COMISARÍA DE SEGURIDAD CIUDADANA DE GUADALAJARA</t>
  </si>
  <si>
    <t>05  CONTRALORÍA CIUDADANA</t>
  </si>
  <si>
    <t>06  COORDINACIÓN GENERAL DE ANÁLISIS ESTRATÉGICO Y COMUNICACIÓN</t>
  </si>
  <si>
    <t>07  COORDINACIÓN GENERAL DE ADMINISTRACIÓN E INNOVACIÓN GUBERNAMENTAL</t>
  </si>
  <si>
    <t>08  COORDINACIÓN GENERAL DE CONSTRUCCIÓN DE LA COMUNIDAD</t>
  </si>
  <si>
    <t>09  COORDINACIÓN GENERAL DE COMBATE A LA DESIGUALDAD</t>
  </si>
  <si>
    <t>10  COORDINACIÓN GENERAL DE GESTIÓN INTEGRAL DE LA CIUDAD</t>
  </si>
  <si>
    <t>11  COORDINACIÓN GENERAL DE SERVICIOS PÚBLICOS MUNICIPALES</t>
  </si>
  <si>
    <t>12  JEFATURA DE GABINETE</t>
  </si>
  <si>
    <t>13  SECRETARÍA GENERAL</t>
  </si>
  <si>
    <t>14  SINDICATURA</t>
  </si>
  <si>
    <t>15  TESORERÍA</t>
  </si>
  <si>
    <t>16  COORDINACIÓN GENERAL DE DESARROLLO ECONÓMICO</t>
  </si>
  <si>
    <t>17  RELACIONES PÚBLICAS</t>
  </si>
  <si>
    <t>18  SECRETARÍA PARTICULAR</t>
  </si>
  <si>
    <t>20  COORDINACIÓN DE PROYECTOS ESTRATÉGICOS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</si>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</sst>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C39HrP24DhTt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37" fontId="3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37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42" fontId="5" fillId="0" borderId="2" xfId="0" applyNumberFormat="1" applyFont="1" applyBorder="1" applyAlignment="1" applyProtection="1">
      <alignment horizontal="center" vertical="center"/>
      <protection hidden="1"/>
    </xf>
    <xf numFmtId="42" fontId="7" fillId="0" borderId="2" xfId="0" applyNumberFormat="1" applyFont="1" applyBorder="1" applyAlignment="1" applyProtection="1">
      <alignment horizontal="center" vertical="center" wrapText="1"/>
      <protection hidden="1"/>
    </xf>
    <xf numFmtId="37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42" fontId="7" fillId="0" borderId="3" xfId="0" applyNumberFormat="1" applyFont="1" applyBorder="1" applyAlignment="1" applyProtection="1">
      <alignment horizontal="center" vertical="center" wrapText="1"/>
      <protection hidden="1"/>
    </xf>
    <xf numFmtId="42" fontId="7" fillId="0" borderId="1" xfId="0" applyNumberFormat="1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justify" vertical="top" wrapText="1"/>
      <protection hidden="1"/>
    </xf>
    <xf numFmtId="4" fontId="1" fillId="0" borderId="5" xfId="0" applyNumberFormat="1" applyFont="1" applyBorder="1" applyAlignment="1" applyProtection="1">
      <alignment horizontal="right" vertical="center" wrapText="1"/>
      <protection hidden="1"/>
    </xf>
    <xf numFmtId="4" fontId="8" fillId="0" borderId="0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" fontId="1" fillId="0" borderId="6" xfId="0" applyNumberFormat="1" applyFont="1" applyBorder="1" applyAlignment="1" applyProtection="1">
      <alignment horizontal="right" vertical="center" wrapText="1"/>
      <protection hidden="1"/>
    </xf>
    <xf numFmtId="4" fontId="8" fillId="0" borderId="6" xfId="2" applyNumberFormat="1" applyFont="1" applyFill="1" applyBorder="1" applyAlignment="1" applyProtection="1">
      <alignment vertical="center" wrapText="1"/>
      <protection hidden="1"/>
    </xf>
    <xf numFmtId="4" fontId="1" fillId="0" borderId="7" xfId="0" applyNumberFormat="1" applyFont="1" applyBorder="1" applyAlignment="1" applyProtection="1">
      <alignment horizontal="right" vertical="center" wrapText="1"/>
      <protection hidden="1"/>
    </xf>
    <xf numFmtId="4" fontId="1" fillId="0" borderId="8" xfId="0" applyNumberFormat="1" applyFont="1" applyBorder="1" applyAlignment="1" applyProtection="1">
      <alignment horizontal="right" vertical="center" wrapText="1"/>
      <protection hidden="1"/>
    </xf>
    <xf numFmtId="4" fontId="8" fillId="0" borderId="8" xfId="2" applyNumberFormat="1" applyFont="1" applyFill="1" applyBorder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4" fontId="9" fillId="0" borderId="9" xfId="2" applyNumberFormat="1" applyFont="1" applyFill="1" applyBorder="1" applyAlignment="1" applyProtection="1">
      <alignment vertical="center" wrapText="1"/>
      <protection hidden="1"/>
    </xf>
    <xf numFmtId="4" fontId="9" fillId="0" borderId="10" xfId="2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1" fillId="0" borderId="1" xfId="0" applyFont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top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orregidos\Reportes%20para%20transparencia.xlsm" TargetMode="External"/><Relationship Id="rId1" Type="http://schemas.openxmlformats.org/officeDocument/2006/relationships/externalLinkPath" Target="/Corregidos/Reportes%20para%20transparenci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A9" t="str">
            <v>01  PRESIDENCIA MUNICIPAL</v>
          </cell>
        </row>
        <row r="10">
          <cell r="A10" t="str">
            <v>02  CONSEJERÍA JURÍDICA</v>
          </cell>
        </row>
        <row r="11">
          <cell r="A11" t="str">
            <v>03  SUPERINTENDENCIA DEL CENTRO HISTÓRICO</v>
          </cell>
        </row>
        <row r="12">
          <cell r="A12" t="str">
            <v>04  COMISARÍA DE SEGURIDAD CIUDADANA DE GUADALAJARA</v>
          </cell>
        </row>
        <row r="13">
          <cell r="A13" t="str">
            <v>05  CONTRALORÍA CIUDADANA</v>
          </cell>
        </row>
        <row r="14">
          <cell r="A14" t="str">
            <v>06  COORDINACIÓN GENERAL DE ANÁLISIS ESTRATÉGICO Y COMUNICACIÓN</v>
          </cell>
        </row>
        <row r="15">
          <cell r="A15" t="str">
            <v>07  COORDINACIÓN GENERAL DE ADMINISTRACIÓN E INNOVACIÓN GUBERNAMENTAL</v>
          </cell>
        </row>
        <row r="16">
          <cell r="A16" t="str">
            <v>08  COORDINACIÓN GENERAL DE CONSTRUCCIÓN DE LA COMUNIDAD</v>
          </cell>
        </row>
        <row r="17">
          <cell r="A17" t="str">
            <v>09  COORDINACIÓN GENERAL DE COMBATE A LA DESIGUALDAD</v>
          </cell>
        </row>
        <row r="18">
          <cell r="A18" t="str">
            <v>10  COORDINACIÓN GENERAL DE GESTIÓN INTEGRAL DE LA CIUDAD</v>
          </cell>
        </row>
        <row r="19">
          <cell r="A19" t="str">
            <v>11  COORDINACIÓN GENERAL DE SERVICIOS PÚBLICOS MUNICIPALES</v>
          </cell>
        </row>
        <row r="20">
          <cell r="A20" t="str">
            <v>12  JEFATURA DE GABINETE</v>
          </cell>
        </row>
        <row r="21">
          <cell r="A21" t="str">
            <v>13  SECRETARÍA GENERAL</v>
          </cell>
        </row>
        <row r="22">
          <cell r="A22" t="str">
            <v>14  SINDICATURA</v>
          </cell>
        </row>
        <row r="23">
          <cell r="A23" t="str">
            <v>15  TESORERÍA</v>
          </cell>
        </row>
        <row r="24">
          <cell r="A24" t="str">
            <v>16  COORDINACIÓN GENERAL DE DESARROLLO ECONÓMICO</v>
          </cell>
        </row>
        <row r="25">
          <cell r="A25" t="str">
            <v>17  RELACIONES PÚBLICAS</v>
          </cell>
        </row>
        <row r="26">
          <cell r="A26" t="str">
            <v>18  SECRETARÍA PARTICULAR</v>
          </cell>
        </row>
        <row r="27">
          <cell r="A27" t="str">
            <v>20  COORDINACIÓN DE PROYECTOS ESTRATÉGICOS</v>
          </cell>
        </row>
        <row r="36">
          <cell r="A36" t="str">
            <v>03  SUPERINTENDENCIA DEL CENTRO HISTÓRICO</v>
          </cell>
        </row>
        <row r="37">
          <cell r="A37" t="str">
            <v>04  COMISARÍA DE SEGURIDAD CIUDADANA DE GUADALAJARA</v>
          </cell>
        </row>
        <row r="38">
          <cell r="A38" t="str">
            <v>07  COORDINACIÓN GENERAL DE ADMINISTRACIÓN E INNOVACIÓN GUBERNAMENTAL</v>
          </cell>
        </row>
        <row r="39">
          <cell r="A39" t="str">
            <v>10  COORDINACIÓN GENERAL DE GESTIÓN INTEGRAL DE LA CIUDAD</v>
          </cell>
        </row>
        <row r="40">
          <cell r="A40" t="str">
            <v>11  COORDINACIÓN GENERAL DE SERVICIOS PÚBLICOS MUNICIPALES</v>
          </cell>
        </row>
        <row r="41">
          <cell r="A41" t="str">
            <v>15  TESORERÍA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5F82-356D-41B7-ADB0-B6B892CA59CE}">
  <sheetPr codeName="Hoja34">
    <tabColor theme="0" tint="-0.14999847407452621"/>
    <pageSetUpPr fitToPage="1"/>
  </sheetPr>
  <dimension ref="A1:AS74"/>
  <sheetViews>
    <sheetView showGridLines="0" tabSelected="1" workbookViewId="0">
      <pane ySplit="7" topLeftCell="A22" activePane="bottomLeft" state="frozen"/>
      <selection pane="bottomLeft" activeCell="C23" sqref="C23"/>
    </sheetView>
  </sheetViews>
  <sheetFormatPr baseColWidth="10" defaultColWidth="0" defaultRowHeight="15" zeroHeight="1"/>
  <cols>
    <col min="1" max="1" width="70" style="2" customWidth="1"/>
    <col min="2" max="7" width="18" style="2" customWidth="1"/>
    <col min="8" max="8" width="2.85546875" style="2" customWidth="1"/>
    <col min="9" max="10" width="2.85546875" style="2" hidden="1" customWidth="1"/>
    <col min="11" max="11" width="3" style="2" hidden="1" customWidth="1"/>
    <col min="12" max="40" width="2.85546875" style="3" hidden="1" customWidth="1"/>
    <col min="41" max="41" width="9.42578125" style="3" hidden="1" customWidth="1"/>
    <col min="42" max="42" width="11.5703125" style="3" hidden="1" customWidth="1"/>
    <col min="43" max="43" width="9.7109375" style="3" hidden="1" customWidth="1"/>
    <col min="44" max="44" width="16.28515625" style="3" hidden="1" customWidth="1"/>
    <col min="45" max="45" width="17.140625" style="3" hidden="1" customWidth="1"/>
    <col min="46" max="16384" width="2.85546875" style="3" hidden="1"/>
  </cols>
  <sheetData>
    <row r="1" spans="1:44" ht="24">
      <c r="A1" s="1" t="s">
        <v>0</v>
      </c>
      <c r="B1" s="1"/>
      <c r="C1" s="1"/>
      <c r="D1" s="1"/>
      <c r="E1" s="1"/>
      <c r="F1" s="1"/>
      <c r="G1" s="1"/>
    </row>
    <row r="2" spans="1:44" ht="18.75">
      <c r="A2" s="4" t="s">
        <v>1</v>
      </c>
      <c r="B2" s="4"/>
      <c r="C2" s="4"/>
      <c r="D2" s="4"/>
      <c r="E2" s="4"/>
      <c r="F2" s="4"/>
      <c r="G2" s="4"/>
    </row>
    <row r="3" spans="1:44" ht="18.75">
      <c r="A3" s="4" t="s">
        <v>2</v>
      </c>
      <c r="B3" s="4"/>
      <c r="C3" s="4"/>
      <c r="D3" s="4"/>
      <c r="E3" s="4"/>
      <c r="F3" s="4"/>
      <c r="G3" s="4"/>
    </row>
    <row r="4" spans="1:44" ht="15.75">
      <c r="A4" s="5" t="s">
        <v>3</v>
      </c>
      <c r="B4" s="5"/>
      <c r="C4" s="5"/>
      <c r="D4" s="5"/>
      <c r="E4" s="5"/>
      <c r="F4" s="5"/>
      <c r="G4" s="5"/>
    </row>
    <row r="5" spans="1:44" ht="15.75">
      <c r="A5" s="6" t="s">
        <v>4</v>
      </c>
      <c r="B5" s="6"/>
      <c r="C5" s="6"/>
      <c r="D5" s="6"/>
      <c r="E5" s="6"/>
      <c r="F5" s="6"/>
      <c r="G5" s="6"/>
    </row>
    <row r="6" spans="1:44" ht="15.75">
      <c r="A6" s="7" t="s">
        <v>5</v>
      </c>
      <c r="B6" s="8" t="s">
        <v>6</v>
      </c>
      <c r="C6" s="8"/>
      <c r="D6" s="8"/>
      <c r="E6" s="8"/>
      <c r="F6" s="8"/>
      <c r="G6" s="9" t="s">
        <v>7</v>
      </c>
    </row>
    <row r="7" spans="1:44" ht="24">
      <c r="A7" s="10"/>
      <c r="B7" s="11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2"/>
      <c r="L7" s="13"/>
      <c r="M7" s="14" t="str">
        <f>IF(AND([1]F18A!$A9=0),"",[1]F18A!$A9)</f>
        <v>01  PRESIDENCIA MUNICIPAL</v>
      </c>
      <c r="N7" s="14" t="str">
        <f>IF(AND([1]F18A!$A10=0),"",[1]F18A!$A10)</f>
        <v>02  CONSEJERÍA JURÍDICA</v>
      </c>
      <c r="O7" s="14" t="str">
        <f>IF(AND([1]F18A!$A11=0),"",[1]F18A!$A11)</f>
        <v>03  SUPERINTENDENCIA DEL CENTRO HISTÓRICO</v>
      </c>
      <c r="P7" s="14" t="str">
        <f>IF(AND([1]F18A!$A12=0),"",[1]F18A!$A12)</f>
        <v>04  COMISARÍA DE SEGURIDAD CIUDADANA DE GUADALAJARA</v>
      </c>
      <c r="Q7" s="14" t="str">
        <f>IF(AND([1]F18A!$A13=0),"",[1]F18A!$A13)</f>
        <v>05  CONTRALORÍA CIUDADANA</v>
      </c>
      <c r="R7" s="14" t="str">
        <f>IF(AND([1]F18A!$A14=0),"",[1]F18A!$A14)</f>
        <v>06  COORDINACIÓN GENERAL DE ANÁLISIS ESTRATÉGICO Y COMUNICACIÓN</v>
      </c>
      <c r="S7" s="14" t="str">
        <f>IF(AND([1]F18A!$A15=0),"",[1]F18A!$A15)</f>
        <v>07  COORDINACIÓN GENERAL DE ADMINISTRACIÓN E INNOVACIÓN GUBERNAMENTAL</v>
      </c>
      <c r="T7" s="14" t="str">
        <f>IF(AND([1]F18A!$A16=0),"",[1]F18A!$A16)</f>
        <v>08  COORDINACIÓN GENERAL DE CONSTRUCCIÓN DE LA COMUNIDAD</v>
      </c>
      <c r="U7" s="14" t="str">
        <f>IF(AND([1]F18A!$A17=0),"",[1]F18A!$A17)</f>
        <v>09  COORDINACIÓN GENERAL DE COMBATE A LA DESIGUALDAD</v>
      </c>
      <c r="V7" s="14" t="str">
        <f>IF(AND([1]F18A!$A18=0),"",[1]F18A!$A18)</f>
        <v>10  COORDINACIÓN GENERAL DE GESTIÓN INTEGRAL DE LA CIUDAD</v>
      </c>
      <c r="W7" s="14" t="str">
        <f>IF(AND([1]F18A!$A19=0),"",[1]F18A!$A19)</f>
        <v>11  COORDINACIÓN GENERAL DE SERVICIOS PÚBLICOS MUNICIPALES</v>
      </c>
      <c r="X7" s="14" t="str">
        <f>IF(AND([1]F18A!$A20=0),"",[1]F18A!$A20)</f>
        <v>12  JEFATURA DE GABINETE</v>
      </c>
      <c r="Y7" s="14" t="str">
        <f>IF(AND([1]F18A!$A21=0),"",[1]F18A!$A21)</f>
        <v>13  SECRETARÍA GENERAL</v>
      </c>
      <c r="Z7" s="14" t="str">
        <f>IF(AND([1]F18A!$A22=0),"",[1]F18A!$A22)</f>
        <v>14  SINDICATURA</v>
      </c>
      <c r="AA7" s="14" t="str">
        <f>IF(AND([1]F18A!$A23=0),"",[1]F18A!$A23)</f>
        <v>15  TESORERÍA</v>
      </c>
      <c r="AB7" s="14" t="str">
        <f>IF(AND([1]F18A!$A24=0),"",[1]F18A!$A24)</f>
        <v>16  COORDINACIÓN GENERAL DE DESARROLLO ECONÓMICO</v>
      </c>
      <c r="AC7" s="14" t="str">
        <f>IF(AND([1]F18A!$A25=0),"",[1]F18A!$A25)</f>
        <v>17  RELACIONES PÚBLICAS</v>
      </c>
      <c r="AD7" s="14" t="str">
        <f>IF(AND([1]F18A!$A26=0),"",[1]F18A!$A26)</f>
        <v>18  SECRETARÍA PARTICULAR</v>
      </c>
      <c r="AE7" s="14" t="str">
        <f>IF(AND([1]F18A!$A27=0),"",[1]F18A!$A27)</f>
        <v>20  COORDINACIÓN DE PROYECTOS ESTRATÉGICOS</v>
      </c>
      <c r="AF7" s="14" t="str">
        <f>IF(AND([1]F18A!$A28=0),"",[1]F18A!$A28)</f>
        <v/>
      </c>
      <c r="AG7" s="14" t="str">
        <f>IF(AND([1]F18A!$A29=0),"",[1]F18A!$A29)</f>
        <v/>
      </c>
      <c r="AH7" s="14" t="str">
        <f>IF(AND([1]F18A!$A30=0),"",[1]F18A!$A30)</f>
        <v/>
      </c>
      <c r="AI7" s="14" t="str">
        <f>IF(AND([1]F18A!$A31=0),"",[1]F18A!$A31)</f>
        <v/>
      </c>
      <c r="AJ7" s="14" t="str">
        <f>IF(AND([1]F18A!$A32=0),"",[1]F18A!$A32)</f>
        <v/>
      </c>
      <c r="AK7" s="14" t="str">
        <f>IF(AND([1]F18A!$A33=0),"",[1]F18A!$A33)</f>
        <v/>
      </c>
    </row>
    <row r="8" spans="1:44">
      <c r="A8" s="15" t="s">
        <v>20</v>
      </c>
      <c r="B8" s="16">
        <v>12530080.460000001</v>
      </c>
      <c r="C8" s="16">
        <v>-2374905.64</v>
      </c>
      <c r="D8" s="17">
        <v>10155174.82</v>
      </c>
      <c r="E8" s="16">
        <v>9518509.6600000001</v>
      </c>
      <c r="F8" s="16">
        <v>9498725.6899999995</v>
      </c>
      <c r="G8" s="17">
        <v>636665.16000000015</v>
      </c>
      <c r="K8" s="18" t="str">
        <f>IF(SUM(M8:AK8)=25,L8,"")</f>
        <v/>
      </c>
      <c r="L8" s="14" t="str">
        <f>IF(AND([1]F18A!A36=0),"",[1]F18A!A36)</f>
        <v>03  SUPERINTENDENCIA DEL CENTRO HISTÓRICO</v>
      </c>
      <c r="M8" s="19">
        <f>IF(AND(M7&lt;&gt;L8),1,"")</f>
        <v>1</v>
      </c>
      <c r="N8" s="19">
        <f>IF(AND(N7&lt;&gt;L8),1,"")</f>
        <v>1</v>
      </c>
      <c r="O8" s="19" t="str">
        <f>IF(AND(O7&lt;&gt;L8),1,"")</f>
        <v/>
      </c>
      <c r="P8" s="19">
        <f>IF(AND(P7&lt;&gt;L8),1,"")</f>
        <v>1</v>
      </c>
      <c r="Q8" s="19">
        <f>IF(AND(Q7&lt;&gt;L8),1,"")</f>
        <v>1</v>
      </c>
      <c r="R8" s="19">
        <f>IF(AND(R7&lt;&gt;L8),1,"")</f>
        <v>1</v>
      </c>
      <c r="S8" s="19">
        <f>IF(AND(S7&lt;&gt;L8),1,"")</f>
        <v>1</v>
      </c>
      <c r="T8" s="19">
        <f>IF(AND(T7&lt;&gt;L8),1,"")</f>
        <v>1</v>
      </c>
      <c r="U8" s="19">
        <f>IF(AND(U7&lt;&gt;L8),1,"")</f>
        <v>1</v>
      </c>
      <c r="V8" s="19">
        <f>IF(AND(V7&lt;&gt;L8),1,"")</f>
        <v>1</v>
      </c>
      <c r="W8" s="19">
        <f>IF(AND(W7&lt;&gt;L8),1,"")</f>
        <v>1</v>
      </c>
      <c r="X8" s="19">
        <f>IF(AND(X7&lt;&gt;L8),1,"")</f>
        <v>1</v>
      </c>
      <c r="Y8" s="19">
        <f>IF(AND(Y7&lt;&gt;L8),1,"")</f>
        <v>1</v>
      </c>
      <c r="Z8" s="19">
        <f>IF(AND(Z7&lt;&gt;L8),1,"")</f>
        <v>1</v>
      </c>
      <c r="AA8" s="19">
        <f>IF(AND(AA7&lt;&gt;L8),1,"")</f>
        <v>1</v>
      </c>
      <c r="AB8" s="19">
        <f>IF(AND(AB7&lt;&gt;L8),1,"")</f>
        <v>1</v>
      </c>
      <c r="AC8" s="19">
        <f>IF(AND(AC7&lt;&gt;L8),1,"")</f>
        <v>1</v>
      </c>
      <c r="AD8" s="19">
        <f>IF(AND(AD7&lt;&gt;L8),1,"")</f>
        <v>1</v>
      </c>
      <c r="AE8" s="19">
        <f>IF(AND(AE7&lt;&gt;L8),1,"")</f>
        <v>1</v>
      </c>
      <c r="AF8" s="19">
        <f>IF(AND(AF7&lt;&gt;L8),1,"")</f>
        <v>1</v>
      </c>
      <c r="AG8" s="19">
        <f>IF(AND(AG7&lt;&gt;L8),1,"")</f>
        <v>1</v>
      </c>
      <c r="AH8" s="19">
        <f>IF(AND(AH7&lt;&gt;L8),1,"")</f>
        <v>1</v>
      </c>
      <c r="AI8" s="19">
        <f>IF(AND(AI7&lt;&gt;L8),1,"")</f>
        <v>1</v>
      </c>
      <c r="AJ8" s="19">
        <f>IF(AND(AJ7&lt;&gt;L8),1,"")</f>
        <v>1</v>
      </c>
      <c r="AK8" s="19">
        <f>IF(AND(AK7&lt;&gt;L8),1,"")</f>
        <v>1</v>
      </c>
      <c r="AN8" s="20" t="str">
        <f>M$7</f>
        <v>01  PRESIDENCIA MUNICIPAL</v>
      </c>
      <c r="AO8" s="3">
        <f>IF(AN$8:AN$57&lt;&gt;"",ROW(AN8:AN57))</f>
        <v>8</v>
      </c>
      <c r="AP8" s="3">
        <v>1</v>
      </c>
      <c r="AQ8" s="3">
        <f>SMALL(AO$8:AO$57,AP8)</f>
        <v>8</v>
      </c>
      <c r="AR8" s="21" t="str">
        <f t="shared" ref="AR8:AR57" si="0">INDEX(AN:AN,AQ$8:AQ$57)</f>
        <v>01  PRESIDENCIA MUNICIPAL</v>
      </c>
    </row>
    <row r="9" spans="1:44">
      <c r="A9" s="15" t="s">
        <v>21</v>
      </c>
      <c r="B9" s="22">
        <v>277029635.69</v>
      </c>
      <c r="C9" s="22">
        <v>-28229608.629999999</v>
      </c>
      <c r="D9" s="23">
        <v>248800027.06</v>
      </c>
      <c r="E9" s="22">
        <v>244875762.25</v>
      </c>
      <c r="F9" s="22">
        <v>244760737.63</v>
      </c>
      <c r="G9" s="23">
        <v>3924264.8100000024</v>
      </c>
      <c r="K9" s="18" t="str">
        <f t="shared" ref="K9:K32" si="1">IF(SUM(M9:AK9)=25,L9,"")</f>
        <v/>
      </c>
      <c r="L9" s="14" t="str">
        <f>IF(AND([1]F18A!A37=0),"",[1]F18A!A37)</f>
        <v>04  COMISARÍA DE SEGURIDAD CIUDADANA DE GUADALAJARA</v>
      </c>
      <c r="M9" s="19">
        <f>IF(AND(M7&lt;&gt;L9),1,"")</f>
        <v>1</v>
      </c>
      <c r="N9" s="19">
        <f>IF(AND(N7&lt;&gt;L9),1,"")</f>
        <v>1</v>
      </c>
      <c r="O9" s="19">
        <f>IF(AND(O7&lt;&gt;L9),1,"")</f>
        <v>1</v>
      </c>
      <c r="P9" s="19" t="str">
        <f>IF(AND(P7&lt;&gt;L9),1,"")</f>
        <v/>
      </c>
      <c r="Q9" s="19">
        <f>IF(AND(Q7&lt;&gt;L9),1,"")</f>
        <v>1</v>
      </c>
      <c r="R9" s="19">
        <f>IF(AND(R7&lt;&gt;L9),1,"")</f>
        <v>1</v>
      </c>
      <c r="S9" s="19">
        <f>IF(AND(S7&lt;&gt;L9),1,"")</f>
        <v>1</v>
      </c>
      <c r="T9" s="19">
        <f>IF(AND(T7&lt;&gt;L9),1,"")</f>
        <v>1</v>
      </c>
      <c r="U9" s="19">
        <f>IF(AND(U7&lt;&gt;L9),1,"")</f>
        <v>1</v>
      </c>
      <c r="V9" s="19">
        <f>IF(AND(V7&lt;&gt;L9),1,"")</f>
        <v>1</v>
      </c>
      <c r="W9" s="19">
        <f>IF(AND(W7&lt;&gt;L9),1,"")</f>
        <v>1</v>
      </c>
      <c r="X9" s="19">
        <f>IF(AND(X7&lt;&gt;L9),1,"")</f>
        <v>1</v>
      </c>
      <c r="Y9" s="19">
        <f>IF(AND(Y7&lt;&gt;L9),1,"")</f>
        <v>1</v>
      </c>
      <c r="Z9" s="19">
        <f>IF(AND(Z7&lt;&gt;L9),1,"")</f>
        <v>1</v>
      </c>
      <c r="AA9" s="19">
        <f>IF(AND(AA7&lt;&gt;L9),1,"")</f>
        <v>1</v>
      </c>
      <c r="AB9" s="19">
        <f>IF(AND(AB7&lt;&gt;L9),1,"")</f>
        <v>1</v>
      </c>
      <c r="AC9" s="19">
        <f>IF(AND(AC7&lt;&gt;L9),1,"")</f>
        <v>1</v>
      </c>
      <c r="AD9" s="19">
        <f>IF(AND(AD7&lt;&gt;L9),1,"")</f>
        <v>1</v>
      </c>
      <c r="AE9" s="19">
        <f>IF(AND(AE7&lt;&gt;L9),1,"")</f>
        <v>1</v>
      </c>
      <c r="AF9" s="19">
        <f>IF(AND(AF7&lt;&gt;L9),1,"")</f>
        <v>1</v>
      </c>
      <c r="AG9" s="19">
        <f>IF(AND(AG7&lt;&gt;L9),1,"")</f>
        <v>1</v>
      </c>
      <c r="AH9" s="19">
        <f>IF(AND(AH7&lt;&gt;L9),1,"")</f>
        <v>1</v>
      </c>
      <c r="AI9" s="19">
        <f>IF(AND(AI7&lt;&gt;L9),1,"")</f>
        <v>1</v>
      </c>
      <c r="AJ9" s="19">
        <f>IF(AND(AJ7&lt;&gt;L9),1,"")</f>
        <v>1</v>
      </c>
      <c r="AK9" s="19">
        <f>IF(AND(AK7&lt;&gt;L9),1,"")</f>
        <v>1</v>
      </c>
      <c r="AN9" s="20" t="str">
        <f>N$7</f>
        <v>02  CONSEJERÍA JURÍDICA</v>
      </c>
      <c r="AO9" s="3">
        <f t="shared" ref="AO9:AO18" si="2">IF(AN$8:AN$57&lt;&gt;"",ROW(AN9:AN58))</f>
        <v>9</v>
      </c>
      <c r="AP9" s="3">
        <v>2</v>
      </c>
      <c r="AQ9" s="3">
        <f t="shared" ref="AQ9:AQ57" si="3">SMALL(AO$8:AO$57,AP9)</f>
        <v>9</v>
      </c>
      <c r="AR9" s="21" t="str">
        <f t="shared" si="0"/>
        <v>02  CONSEJERÍA JURÍDICA</v>
      </c>
    </row>
    <row r="10" spans="1:44">
      <c r="A10" s="15" t="s">
        <v>22</v>
      </c>
      <c r="B10" s="22">
        <v>36564978.479999997</v>
      </c>
      <c r="C10" s="22">
        <v>-9465373.2100000009</v>
      </c>
      <c r="D10" s="23">
        <v>27099605.269999996</v>
      </c>
      <c r="E10" s="22">
        <v>26254929.109999999</v>
      </c>
      <c r="F10" s="22">
        <v>26229948.039999999</v>
      </c>
      <c r="G10" s="23">
        <v>844676.15999999642</v>
      </c>
      <c r="K10" s="18" t="str">
        <f t="shared" si="1"/>
        <v/>
      </c>
      <c r="L10" s="14" t="str">
        <f>IF(AND([1]F18A!A38=0),"",[1]F18A!A38)</f>
        <v>07  COORDINACIÓN GENERAL DE ADMINISTRACIÓN E INNOVACIÓN GUBERNAMENTAL</v>
      </c>
      <c r="M10" s="19">
        <f>IF(AND(M7&lt;&gt;L10),1,"")</f>
        <v>1</v>
      </c>
      <c r="N10" s="19">
        <f>IF(AND(N7&lt;&gt;L10),1,"")</f>
        <v>1</v>
      </c>
      <c r="O10" s="19">
        <f>IF(AND(O7&lt;&gt;L10),1,"")</f>
        <v>1</v>
      </c>
      <c r="P10" s="19">
        <f>IF(AND(P7&lt;&gt;L10),1,"")</f>
        <v>1</v>
      </c>
      <c r="Q10" s="19">
        <f>IF(AND(Q7&lt;&gt;L10),1,"")</f>
        <v>1</v>
      </c>
      <c r="R10" s="19">
        <f>IF(AND(R7&lt;&gt;L10),1,"")</f>
        <v>1</v>
      </c>
      <c r="S10" s="19" t="str">
        <f>IF(AND(S7&lt;&gt;L10),1,"")</f>
        <v/>
      </c>
      <c r="T10" s="19">
        <f>IF(AND(T7&lt;&gt;L10),1,"")</f>
        <v>1</v>
      </c>
      <c r="U10" s="19">
        <f>IF(AND(U7&lt;&gt;L10),1,"")</f>
        <v>1</v>
      </c>
      <c r="V10" s="19">
        <f>IF(AND(V7&lt;&gt;L10),1,"")</f>
        <v>1</v>
      </c>
      <c r="W10" s="19">
        <f>IF(AND(W7&lt;&gt;L10),1,"")</f>
        <v>1</v>
      </c>
      <c r="X10" s="19">
        <f>IF(AND(X7&lt;&gt;L10),1,"")</f>
        <v>1</v>
      </c>
      <c r="Y10" s="19">
        <f>IF(AND(Y7&lt;&gt;L10),1,"")</f>
        <v>1</v>
      </c>
      <c r="Z10" s="19">
        <f>IF(AND(Z7&lt;&gt;L10),1,"")</f>
        <v>1</v>
      </c>
      <c r="AA10" s="19">
        <f>IF(AND(AA7&lt;&gt;L10),1,"")</f>
        <v>1</v>
      </c>
      <c r="AB10" s="19">
        <f>IF(AND(AB7&lt;&gt;L10),1,"")</f>
        <v>1</v>
      </c>
      <c r="AC10" s="19">
        <f>IF(AND(AC7&lt;&gt;L10),1,"")</f>
        <v>1</v>
      </c>
      <c r="AD10" s="19">
        <f>IF(AND(AD7&lt;&gt;L10),1,"")</f>
        <v>1</v>
      </c>
      <c r="AE10" s="19">
        <f>IF(AND(AE7&lt;&gt;L10),1,"")</f>
        <v>1</v>
      </c>
      <c r="AF10" s="19">
        <f>IF(AND(AF7&lt;&gt;L10),1,"")</f>
        <v>1</v>
      </c>
      <c r="AG10" s="19">
        <f>IF(AND(AG7&lt;&gt;L10),1,"")</f>
        <v>1</v>
      </c>
      <c r="AH10" s="19">
        <f>IF(AND(AH7&lt;&gt;L10),1,"")</f>
        <v>1</v>
      </c>
      <c r="AI10" s="19">
        <f>IF(AND(AI7&lt;&gt;L10),1,"")</f>
        <v>1</v>
      </c>
      <c r="AJ10" s="19">
        <f>IF(AND(AJ7&lt;&gt;L10),1,"")</f>
        <v>1</v>
      </c>
      <c r="AK10" s="19">
        <f>IF(AND(AK7&lt;&gt;L10),1,"")</f>
        <v>1</v>
      </c>
      <c r="AN10" s="20" t="str">
        <f>O$7</f>
        <v>03  SUPERINTENDENCIA DEL CENTRO HISTÓRICO</v>
      </c>
      <c r="AO10" s="3">
        <f t="shared" si="2"/>
        <v>10</v>
      </c>
      <c r="AP10" s="3">
        <v>3</v>
      </c>
      <c r="AQ10" s="3">
        <f t="shared" si="3"/>
        <v>10</v>
      </c>
      <c r="AR10" s="21" t="str">
        <f t="shared" si="0"/>
        <v>03  SUPERINTENDENCIA DEL CENTRO HISTÓRICO</v>
      </c>
    </row>
    <row r="11" spans="1:44">
      <c r="A11" s="15" t="s">
        <v>23</v>
      </c>
      <c r="B11" s="22">
        <v>2362216124.8499999</v>
      </c>
      <c r="C11" s="22">
        <v>-355376921.57999998</v>
      </c>
      <c r="D11" s="23">
        <v>2006839203.27</v>
      </c>
      <c r="E11" s="22">
        <v>1997874812.9300001</v>
      </c>
      <c r="F11" s="22">
        <v>1972127855.9499998</v>
      </c>
      <c r="G11" s="23">
        <v>8964390.3399999142</v>
      </c>
      <c r="K11" s="18" t="str">
        <f t="shared" si="1"/>
        <v/>
      </c>
      <c r="L11" s="14" t="str">
        <f>IF(AND([1]F18A!A39=0),"",[1]F18A!A39)</f>
        <v>10  COORDINACIÓN GENERAL DE GESTIÓN INTEGRAL DE LA CIUDAD</v>
      </c>
      <c r="M11" s="19">
        <f>IF(AND(M7&lt;&gt;L11),1,"")</f>
        <v>1</v>
      </c>
      <c r="N11" s="19">
        <f>IF(AND(N7&lt;&gt;L11),1,"")</f>
        <v>1</v>
      </c>
      <c r="O11" s="19">
        <f>IF(AND(O7&lt;&gt;L11),1,"")</f>
        <v>1</v>
      </c>
      <c r="P11" s="19">
        <f>IF(AND(P7&lt;&gt;L11),1,"")</f>
        <v>1</v>
      </c>
      <c r="Q11" s="19">
        <f>IF(AND(Q7&lt;&gt;L11),1,"")</f>
        <v>1</v>
      </c>
      <c r="R11" s="19">
        <f>IF(AND(R7&lt;&gt;L11),1,"")</f>
        <v>1</v>
      </c>
      <c r="S11" s="19">
        <f>IF(AND(S7&lt;&gt;L11),1,"")</f>
        <v>1</v>
      </c>
      <c r="T11" s="19">
        <f>IF(AND(T7&lt;&gt;L11),1,"")</f>
        <v>1</v>
      </c>
      <c r="U11" s="19">
        <f>IF(AND(U7&lt;&gt;L11),1,"")</f>
        <v>1</v>
      </c>
      <c r="V11" s="19" t="str">
        <f>IF(AND(V7&lt;&gt;L11),1,"")</f>
        <v/>
      </c>
      <c r="W11" s="19">
        <f>IF(AND(W7&lt;&gt;L11),1,"")</f>
        <v>1</v>
      </c>
      <c r="X11" s="19">
        <f>IF(AND(X7&lt;&gt;L11),1,"")</f>
        <v>1</v>
      </c>
      <c r="Y11" s="19">
        <f>IF(AND(Y7&lt;&gt;L11),1,"")</f>
        <v>1</v>
      </c>
      <c r="Z11" s="19">
        <f>IF(AND(Z7&lt;&gt;L11),1,"")</f>
        <v>1</v>
      </c>
      <c r="AA11" s="19">
        <f>IF(AND(AA7&lt;&gt;L11),1,"")</f>
        <v>1</v>
      </c>
      <c r="AB11" s="19">
        <f>IF(AND(AB7&lt;&gt;L11),1,"")</f>
        <v>1</v>
      </c>
      <c r="AC11" s="19">
        <f>IF(AND(AC7&lt;&gt;L11),1,"")</f>
        <v>1</v>
      </c>
      <c r="AD11" s="19">
        <f>IF(AND(AD7&lt;&gt;L11),1,"")</f>
        <v>1</v>
      </c>
      <c r="AE11" s="19">
        <f>IF(AND(AE7&lt;&gt;L11),1,"")</f>
        <v>1</v>
      </c>
      <c r="AF11" s="19">
        <f>IF(AND(AF7&lt;&gt;L11),1,"")</f>
        <v>1</v>
      </c>
      <c r="AG11" s="19">
        <f>IF(AND(AG7&lt;&gt;L11),1,"")</f>
        <v>1</v>
      </c>
      <c r="AH11" s="19">
        <f>IF(AND(AH7&lt;&gt;L11),1,"")</f>
        <v>1</v>
      </c>
      <c r="AI11" s="19">
        <f>IF(AND(AI7&lt;&gt;L11),1,"")</f>
        <v>1</v>
      </c>
      <c r="AJ11" s="19">
        <f>IF(AND(AJ7&lt;&gt;L11),1,"")</f>
        <v>1</v>
      </c>
      <c r="AK11" s="19">
        <f>IF(AND(AK7&lt;&gt;L11),1,"")</f>
        <v>1</v>
      </c>
      <c r="AN11" s="20" t="str">
        <f>P$7</f>
        <v>04  COMISARÍA DE SEGURIDAD CIUDADANA DE GUADALAJARA</v>
      </c>
      <c r="AO11" s="3">
        <f t="shared" si="2"/>
        <v>11</v>
      </c>
      <c r="AP11" s="3">
        <v>4</v>
      </c>
      <c r="AQ11" s="3">
        <f t="shared" si="3"/>
        <v>11</v>
      </c>
      <c r="AR11" s="21" t="str">
        <f t="shared" si="0"/>
        <v>04  COMISARÍA DE SEGURIDAD CIUDADANA DE GUADALAJARA</v>
      </c>
    </row>
    <row r="12" spans="1:44">
      <c r="A12" s="15" t="s">
        <v>24</v>
      </c>
      <c r="B12" s="22">
        <v>47303794.969999999</v>
      </c>
      <c r="C12" s="22">
        <v>-7375240.4000000004</v>
      </c>
      <c r="D12" s="23">
        <v>39928554.57</v>
      </c>
      <c r="E12" s="22">
        <v>38199343.200000003</v>
      </c>
      <c r="F12" s="22">
        <v>38072509.590000004</v>
      </c>
      <c r="G12" s="23">
        <v>1729211.3699999973</v>
      </c>
      <c r="K12" s="18" t="str">
        <f t="shared" si="1"/>
        <v/>
      </c>
      <c r="L12" s="14" t="str">
        <f>IF(AND([1]F18A!A40=0),"",[1]F18A!A40)</f>
        <v>11  COORDINACIÓN GENERAL DE SERVICIOS PÚBLICOS MUNICIPALES</v>
      </c>
      <c r="M12" s="19">
        <f>IF(AND(M7&lt;&gt;L12),1,"")</f>
        <v>1</v>
      </c>
      <c r="N12" s="19">
        <f>IF(AND(N7&lt;&gt;L12),1,"")</f>
        <v>1</v>
      </c>
      <c r="O12" s="19">
        <f>IF(AND(O7&lt;&gt;L12),1,"")</f>
        <v>1</v>
      </c>
      <c r="P12" s="19">
        <f>IF(AND(P7&lt;&gt;L12),1,"")</f>
        <v>1</v>
      </c>
      <c r="Q12" s="19">
        <f>IF(AND(Q7&lt;&gt;L12),1,"")</f>
        <v>1</v>
      </c>
      <c r="R12" s="19">
        <f>IF(AND(R7&lt;&gt;L12),1,"")</f>
        <v>1</v>
      </c>
      <c r="S12" s="19">
        <f>IF(AND(S7&lt;&gt;L12),1,"")</f>
        <v>1</v>
      </c>
      <c r="T12" s="19">
        <f>IF(AND(T7&lt;&gt;L12),1,"")</f>
        <v>1</v>
      </c>
      <c r="U12" s="19">
        <f>IF(AND(U7&lt;&gt;L12),1,"")</f>
        <v>1</v>
      </c>
      <c r="V12" s="19">
        <f>IF(AND(V7&lt;&gt;L12),1,"")</f>
        <v>1</v>
      </c>
      <c r="W12" s="19" t="str">
        <f>IF(AND(W7&lt;&gt;L12),1,"")</f>
        <v/>
      </c>
      <c r="X12" s="19">
        <f>IF(AND(X7&lt;&gt;L12),1,"")</f>
        <v>1</v>
      </c>
      <c r="Y12" s="19">
        <f>IF(AND(Y7&lt;&gt;L12),1,"")</f>
        <v>1</v>
      </c>
      <c r="Z12" s="19">
        <f>IF(AND(Z7&lt;&gt;L12),1,"")</f>
        <v>1</v>
      </c>
      <c r="AA12" s="19">
        <f>IF(AND(AA7&lt;&gt;L12),1,"")</f>
        <v>1</v>
      </c>
      <c r="AB12" s="19">
        <f>IF(AND(AB7&lt;&gt;L12),1,"")</f>
        <v>1</v>
      </c>
      <c r="AC12" s="19">
        <f>IF(AND(AC7&lt;&gt;L12),1,"")</f>
        <v>1</v>
      </c>
      <c r="AD12" s="19">
        <f>IF(AND(AD7&lt;&gt;L12),1,"")</f>
        <v>1</v>
      </c>
      <c r="AE12" s="19">
        <f>IF(AND(AE7&lt;&gt;L12),1,"")</f>
        <v>1</v>
      </c>
      <c r="AF12" s="19">
        <f>IF(AND(AF7&lt;&gt;L12),1,"")</f>
        <v>1</v>
      </c>
      <c r="AG12" s="19">
        <f>IF(AND(AG7&lt;&gt;L12),1,"")</f>
        <v>1</v>
      </c>
      <c r="AH12" s="19">
        <f>IF(AND(AH7&lt;&gt;L12),1,"")</f>
        <v>1</v>
      </c>
      <c r="AI12" s="19">
        <f>IF(AND(AI7&lt;&gt;L12),1,"")</f>
        <v>1</v>
      </c>
      <c r="AJ12" s="19">
        <f>IF(AND(AJ7&lt;&gt;L12),1,"")</f>
        <v>1</v>
      </c>
      <c r="AK12" s="19">
        <f>IF(AND(AK7&lt;&gt;L12),1,"")</f>
        <v>1</v>
      </c>
      <c r="AN12" s="20" t="str">
        <f>Q$7</f>
        <v>05  CONTRALORÍA CIUDADANA</v>
      </c>
      <c r="AO12" s="3">
        <f t="shared" si="2"/>
        <v>12</v>
      </c>
      <c r="AP12" s="3">
        <v>5</v>
      </c>
      <c r="AQ12" s="3">
        <f t="shared" si="3"/>
        <v>12</v>
      </c>
      <c r="AR12" s="21" t="str">
        <f t="shared" si="0"/>
        <v>05  CONTRALORÍA CIUDADANA</v>
      </c>
    </row>
    <row r="13" spans="1:44">
      <c r="A13" s="15" t="s">
        <v>25</v>
      </c>
      <c r="B13" s="22">
        <v>80187701.480000004</v>
      </c>
      <c r="C13" s="22">
        <v>-1908957.95</v>
      </c>
      <c r="D13" s="23">
        <v>78278743.530000001</v>
      </c>
      <c r="E13" s="22">
        <v>73425833.75</v>
      </c>
      <c r="F13" s="22">
        <v>67794371.950000003</v>
      </c>
      <c r="G13" s="23">
        <v>4852909.7800000012</v>
      </c>
      <c r="K13" s="18" t="str">
        <f t="shared" si="1"/>
        <v/>
      </c>
      <c r="L13" s="14" t="str">
        <f>IF(AND([1]F18A!A41=0),"",[1]F18A!A41)</f>
        <v>15  TESORERÍA</v>
      </c>
      <c r="M13" s="19">
        <f>IF(AND(M7&lt;&gt;L13),1,"")</f>
        <v>1</v>
      </c>
      <c r="N13" s="19">
        <f>IF(AND(N7&lt;&gt;L13),1,"")</f>
        <v>1</v>
      </c>
      <c r="O13" s="19">
        <f>IF(AND(O7&lt;&gt;L13),1,"")</f>
        <v>1</v>
      </c>
      <c r="P13" s="19">
        <f>IF(AND(P7&lt;&gt;L13),1,"")</f>
        <v>1</v>
      </c>
      <c r="Q13" s="19">
        <f>IF(AND(Q7&lt;&gt;L13),1,"")</f>
        <v>1</v>
      </c>
      <c r="R13" s="19">
        <f>IF(AND(R7&lt;&gt;L13),1,"")</f>
        <v>1</v>
      </c>
      <c r="S13" s="19">
        <f>IF(AND(S7&lt;&gt;L13),1,"")</f>
        <v>1</v>
      </c>
      <c r="T13" s="19">
        <f>IF(AND(T7&lt;&gt;L13),1,"")</f>
        <v>1</v>
      </c>
      <c r="U13" s="19">
        <f>IF(AND(U7&lt;&gt;L13),1,"")</f>
        <v>1</v>
      </c>
      <c r="V13" s="19">
        <f>IF(AND(V7&lt;&gt;L13),1,"")</f>
        <v>1</v>
      </c>
      <c r="W13" s="19">
        <f>IF(AND(W7&lt;&gt;L13),1,"")</f>
        <v>1</v>
      </c>
      <c r="X13" s="19">
        <f>IF(AND(X7&lt;&gt;L13),1,"")</f>
        <v>1</v>
      </c>
      <c r="Y13" s="19">
        <f>IF(AND(Y7&lt;&gt;L13),1,"")</f>
        <v>1</v>
      </c>
      <c r="Z13" s="19">
        <f>IF(AND(Z7&lt;&gt;L13),1,"")</f>
        <v>1</v>
      </c>
      <c r="AA13" s="19" t="str">
        <f>IF(AND(AA7&lt;&gt;L13),1,"")</f>
        <v/>
      </c>
      <c r="AB13" s="19">
        <f>IF(AND(AB7&lt;&gt;L13),1,"")</f>
        <v>1</v>
      </c>
      <c r="AC13" s="19">
        <f>IF(AND(AC7&lt;&gt;L13),1,"")</f>
        <v>1</v>
      </c>
      <c r="AD13" s="19">
        <f>IF(AND(AD7&lt;&gt;L13),1,"")</f>
        <v>1</v>
      </c>
      <c r="AE13" s="19">
        <f>IF(AND(AE7&lt;&gt;L13),1,"")</f>
        <v>1</v>
      </c>
      <c r="AF13" s="19">
        <f>IF(AND(AF7&lt;&gt;L13),1,"")</f>
        <v>1</v>
      </c>
      <c r="AG13" s="19">
        <f>IF(AND(AG7&lt;&gt;L13),1,"")</f>
        <v>1</v>
      </c>
      <c r="AH13" s="19">
        <f>IF(AND(AH7&lt;&gt;L13),1,"")</f>
        <v>1</v>
      </c>
      <c r="AI13" s="19">
        <f>IF(AND(AI7&lt;&gt;L13),1,"")</f>
        <v>1</v>
      </c>
      <c r="AJ13" s="19">
        <f>IF(AND(AJ7&lt;&gt;L13),1,"")</f>
        <v>1</v>
      </c>
      <c r="AK13" s="19">
        <f>IF(AND(AK7&lt;&gt;L13),1,"")</f>
        <v>1</v>
      </c>
      <c r="AN13" s="20" t="str">
        <f>R$7</f>
        <v>06  COORDINACIÓN GENERAL DE ANÁLISIS ESTRATÉGICO Y COMUNICACIÓN</v>
      </c>
      <c r="AO13" s="3">
        <f t="shared" si="2"/>
        <v>13</v>
      </c>
      <c r="AP13" s="3">
        <v>6</v>
      </c>
      <c r="AQ13" s="3">
        <f t="shared" si="3"/>
        <v>13</v>
      </c>
      <c r="AR13" s="21" t="str">
        <f t="shared" si="0"/>
        <v>06  COORDINACIÓN GENERAL DE ANÁLISIS ESTRATÉGICO Y COMUNICACIÓN</v>
      </c>
    </row>
    <row r="14" spans="1:44" ht="30">
      <c r="A14" s="15" t="s">
        <v>26</v>
      </c>
      <c r="B14" s="22">
        <v>585070921.86000001</v>
      </c>
      <c r="C14" s="22">
        <v>399052213.65000004</v>
      </c>
      <c r="D14" s="23">
        <v>984123135.50999999</v>
      </c>
      <c r="E14" s="22">
        <v>961358665.60000002</v>
      </c>
      <c r="F14" s="22">
        <v>880261625.70999992</v>
      </c>
      <c r="G14" s="23">
        <v>22764469.909999967</v>
      </c>
      <c r="K14" s="18" t="str">
        <f t="shared" si="1"/>
        <v/>
      </c>
      <c r="L14" s="14" t="str">
        <f>IF(AND([1]F18A!A42=0),"",[1]F18A!A42)</f>
        <v/>
      </c>
      <c r="M14" s="19">
        <f>IF(AND(M7&lt;&gt;L14),1,"")</f>
        <v>1</v>
      </c>
      <c r="N14" s="19">
        <f>IF(AND(N7&lt;&gt;L14),1,"")</f>
        <v>1</v>
      </c>
      <c r="O14" s="19">
        <f>IF(AND(O7&lt;&gt;L14),1,"")</f>
        <v>1</v>
      </c>
      <c r="P14" s="19">
        <f>IF(AND(P7&lt;&gt;L14),1,"")</f>
        <v>1</v>
      </c>
      <c r="Q14" s="19">
        <f>IF(AND(Q7&lt;&gt;L14),1,"")</f>
        <v>1</v>
      </c>
      <c r="R14" s="19">
        <f>IF(AND(R7&lt;&gt;L14),1,"")</f>
        <v>1</v>
      </c>
      <c r="S14" s="19">
        <f>IF(AND(S7&lt;&gt;L14),1,"")</f>
        <v>1</v>
      </c>
      <c r="T14" s="19">
        <f>IF(AND(T7&lt;&gt;L14),1,"")</f>
        <v>1</v>
      </c>
      <c r="U14" s="19">
        <f>IF(AND(U7&lt;&gt;L14),1,"")</f>
        <v>1</v>
      </c>
      <c r="V14" s="19">
        <f>IF(AND(V7&lt;&gt;L14),1,"")</f>
        <v>1</v>
      </c>
      <c r="W14" s="19">
        <f>IF(AND(W7&lt;&gt;L14),1,"")</f>
        <v>1</v>
      </c>
      <c r="X14" s="19">
        <f>IF(AND(X7&lt;&gt;L14),1,"")</f>
        <v>1</v>
      </c>
      <c r="Y14" s="19">
        <f>IF(AND(Y7&lt;&gt;L14),1,"")</f>
        <v>1</v>
      </c>
      <c r="Z14" s="19">
        <f>IF(AND(Z7&lt;&gt;L14),1,"")</f>
        <v>1</v>
      </c>
      <c r="AA14" s="19">
        <f>IF(AND(AA7&lt;&gt;L14),1,"")</f>
        <v>1</v>
      </c>
      <c r="AB14" s="19">
        <f>IF(AND(AB7&lt;&gt;L14),1,"")</f>
        <v>1</v>
      </c>
      <c r="AC14" s="19">
        <f>IF(AND(AC7&lt;&gt;L14),1,"")</f>
        <v>1</v>
      </c>
      <c r="AD14" s="19">
        <f>IF(AND(AD7&lt;&gt;L14),1,"")</f>
        <v>1</v>
      </c>
      <c r="AE14" s="19">
        <f>IF(AND(AE7&lt;&gt;L14),1,"")</f>
        <v>1</v>
      </c>
      <c r="AF14" s="19" t="str">
        <f>IF(AND(AF7&lt;&gt;L14),1,"")</f>
        <v/>
      </c>
      <c r="AG14" s="19" t="str">
        <f>IF(AND(AG7&lt;&gt;L14),1,"")</f>
        <v/>
      </c>
      <c r="AH14" s="19" t="str">
        <f>IF(AND(AH7&lt;&gt;L14),1,"")</f>
        <v/>
      </c>
      <c r="AI14" s="19" t="str">
        <f>IF(AND(AI7&lt;&gt;L14),1,"")</f>
        <v/>
      </c>
      <c r="AJ14" s="19" t="str">
        <f>IF(AND(AJ7&lt;&gt;L14),1,"")</f>
        <v/>
      </c>
      <c r="AK14" s="19" t="str">
        <f>IF(AND(AK7&lt;&gt;L14),1,"")</f>
        <v/>
      </c>
      <c r="AN14" s="20" t="str">
        <f>S$7</f>
        <v>07  COORDINACIÓN GENERAL DE ADMINISTRACIÓN E INNOVACIÓN GUBERNAMENTAL</v>
      </c>
      <c r="AO14" s="3">
        <f t="shared" si="2"/>
        <v>14</v>
      </c>
      <c r="AP14" s="3">
        <v>7</v>
      </c>
      <c r="AQ14" s="3">
        <f t="shared" si="3"/>
        <v>14</v>
      </c>
      <c r="AR14" s="21" t="str">
        <f t="shared" si="0"/>
        <v>07  COORDINACIÓN GENERAL DE ADMINISTRACIÓN E INNOVACIÓN GUBERNAMENTAL</v>
      </c>
    </row>
    <row r="15" spans="1:44">
      <c r="A15" s="15" t="s">
        <v>27</v>
      </c>
      <c r="B15" s="22">
        <v>1141563737.96</v>
      </c>
      <c r="C15" s="22">
        <v>116281946.36</v>
      </c>
      <c r="D15" s="23">
        <v>1257845684.3199999</v>
      </c>
      <c r="E15" s="22">
        <v>1102463006.77</v>
      </c>
      <c r="F15" s="22">
        <v>1089196910.49</v>
      </c>
      <c r="G15" s="23">
        <v>155382677.54999995</v>
      </c>
      <c r="K15" s="18" t="str">
        <f t="shared" si="1"/>
        <v/>
      </c>
      <c r="L15" s="14" t="str">
        <f>IF(AND([1]F18A!A43=0),"",[1]F18A!A43)</f>
        <v/>
      </c>
      <c r="M15" s="19">
        <f>IF(AND(M7&lt;&gt;L15),1,"")</f>
        <v>1</v>
      </c>
      <c r="N15" s="19">
        <f>IF(AND(N7&lt;&gt;L15),1,"")</f>
        <v>1</v>
      </c>
      <c r="O15" s="19">
        <f>IF(AND(O7&lt;&gt;L15),1,"")</f>
        <v>1</v>
      </c>
      <c r="P15" s="19">
        <f>IF(AND(P7&lt;&gt;L15),1,"")</f>
        <v>1</v>
      </c>
      <c r="Q15" s="19">
        <f>IF(AND(Q7&lt;&gt;L15),1,"")</f>
        <v>1</v>
      </c>
      <c r="R15" s="19">
        <f>IF(AND(R7&lt;&gt;L15),1,"")</f>
        <v>1</v>
      </c>
      <c r="S15" s="19">
        <f>IF(AND(S7&lt;&gt;L15),1,"")</f>
        <v>1</v>
      </c>
      <c r="T15" s="19">
        <f>IF(AND(T7&lt;&gt;L15),1,"")</f>
        <v>1</v>
      </c>
      <c r="U15" s="19">
        <f>IF(AND(U7&lt;&gt;L15),1,"")</f>
        <v>1</v>
      </c>
      <c r="V15" s="19">
        <f>IF(AND(V7&lt;&gt;L15),1,"")</f>
        <v>1</v>
      </c>
      <c r="W15" s="19">
        <f>IF(AND(W7&lt;&gt;L15),1,"")</f>
        <v>1</v>
      </c>
      <c r="X15" s="19">
        <f>IF(AND(X7&lt;&gt;L15),1,"")</f>
        <v>1</v>
      </c>
      <c r="Y15" s="19">
        <f>IF(AND(Y7&lt;&gt;L15),1,"")</f>
        <v>1</v>
      </c>
      <c r="Z15" s="19">
        <f>IF(AND(Z7&lt;&gt;L15),1,"")</f>
        <v>1</v>
      </c>
      <c r="AA15" s="19">
        <f>IF(AND(AA7&lt;&gt;L15),1,"")</f>
        <v>1</v>
      </c>
      <c r="AB15" s="19">
        <f>IF(AND(AB7&lt;&gt;L15),1,"")</f>
        <v>1</v>
      </c>
      <c r="AC15" s="19">
        <f>IF(AND(AC7&lt;&gt;L15),1,"")</f>
        <v>1</v>
      </c>
      <c r="AD15" s="19">
        <f>IF(AND(AD7&lt;&gt;L15),1,"")</f>
        <v>1</v>
      </c>
      <c r="AE15" s="19">
        <f>IF(AND(AE7&lt;&gt;L15),1,"")</f>
        <v>1</v>
      </c>
      <c r="AF15" s="19" t="str">
        <f>IF(AND(AF7&lt;&gt;L15),1,"")</f>
        <v/>
      </c>
      <c r="AG15" s="19" t="str">
        <f>IF(AND(AG7&lt;&gt;L15),1,"")</f>
        <v/>
      </c>
      <c r="AH15" s="19" t="str">
        <f>IF(AND(AH7&lt;&gt;L15),1,"")</f>
        <v/>
      </c>
      <c r="AI15" s="19" t="str">
        <f>IF(AND(AI7&lt;&gt;L15),1,"")</f>
        <v/>
      </c>
      <c r="AJ15" s="19" t="str">
        <f>IF(AND(AJ7&lt;&gt;L15),1,"")</f>
        <v/>
      </c>
      <c r="AK15" s="19" t="str">
        <f>IF(AND(AK7&lt;&gt;L15),1,"")</f>
        <v/>
      </c>
      <c r="AN15" s="20" t="str">
        <f>T$7</f>
        <v>08  COORDINACIÓN GENERAL DE CONSTRUCCIÓN DE LA COMUNIDAD</v>
      </c>
      <c r="AO15" s="3">
        <f t="shared" si="2"/>
        <v>15</v>
      </c>
      <c r="AP15" s="3">
        <v>8</v>
      </c>
      <c r="AQ15" s="3">
        <f t="shared" si="3"/>
        <v>15</v>
      </c>
      <c r="AR15" s="21" t="str">
        <f t="shared" si="0"/>
        <v>08  COORDINACIÓN GENERAL DE CONSTRUCCIÓN DE LA COMUNIDAD</v>
      </c>
    </row>
    <row r="16" spans="1:44">
      <c r="A16" s="15" t="s">
        <v>28</v>
      </c>
      <c r="B16" s="22">
        <v>374747844.89999998</v>
      </c>
      <c r="C16" s="22">
        <v>-59046260.990000002</v>
      </c>
      <c r="D16" s="23">
        <v>315701583.90999997</v>
      </c>
      <c r="E16" s="22">
        <v>313435208.33999997</v>
      </c>
      <c r="F16" s="22">
        <v>310291777.38</v>
      </c>
      <c r="G16" s="23">
        <v>2266375.5699999928</v>
      </c>
      <c r="K16" s="18" t="str">
        <f t="shared" si="1"/>
        <v/>
      </c>
      <c r="L16" s="14" t="str">
        <f>IF(AND([1]F18A!A44=0),"",[1]F18A!A44)</f>
        <v/>
      </c>
      <c r="M16" s="19">
        <f>IF(AND(M7&lt;&gt;L16),1,"")</f>
        <v>1</v>
      </c>
      <c r="N16" s="19">
        <f>IF(AND(N7&lt;&gt;L16),1,"")</f>
        <v>1</v>
      </c>
      <c r="O16" s="19">
        <f>IF(AND(O7&lt;&gt;L16),1,"")</f>
        <v>1</v>
      </c>
      <c r="P16" s="19">
        <f>IF(AND(P7&lt;&gt;L16),1,"")</f>
        <v>1</v>
      </c>
      <c r="Q16" s="19">
        <f>IF(AND(Q7&lt;&gt;L16),1,"")</f>
        <v>1</v>
      </c>
      <c r="R16" s="19">
        <f>IF(AND(R7&lt;&gt;L16),1,"")</f>
        <v>1</v>
      </c>
      <c r="S16" s="19">
        <f>IF(AND(S7&lt;&gt;L16),1,"")</f>
        <v>1</v>
      </c>
      <c r="T16" s="19">
        <f>IF(AND(T7&lt;&gt;L16),1,"")</f>
        <v>1</v>
      </c>
      <c r="U16" s="19">
        <f>IF(AND(U7&lt;&gt;L16),1,"")</f>
        <v>1</v>
      </c>
      <c r="V16" s="19">
        <f>IF(AND(V7&lt;&gt;L16),1,"")</f>
        <v>1</v>
      </c>
      <c r="W16" s="19">
        <f>IF(AND(W7&lt;&gt;L16),1,"")</f>
        <v>1</v>
      </c>
      <c r="X16" s="19">
        <f>IF(AND(X7&lt;&gt;L16),1,"")</f>
        <v>1</v>
      </c>
      <c r="Y16" s="19">
        <f>IF(AND(Y7&lt;&gt;L16),1,"")</f>
        <v>1</v>
      </c>
      <c r="Z16" s="19">
        <f>IF(AND(Z7&lt;&gt;L16),1,"")</f>
        <v>1</v>
      </c>
      <c r="AA16" s="19">
        <f>IF(AND(AA7&lt;&gt;L16),1,"")</f>
        <v>1</v>
      </c>
      <c r="AB16" s="19">
        <f>IF(AND(AB7&lt;&gt;L16),1,"")</f>
        <v>1</v>
      </c>
      <c r="AC16" s="19">
        <f>IF(AND(AC7&lt;&gt;L16),1,"")</f>
        <v>1</v>
      </c>
      <c r="AD16" s="19">
        <f>IF(AND(AD7&lt;&gt;L16),1,"")</f>
        <v>1</v>
      </c>
      <c r="AE16" s="19">
        <f>IF(AND(AE7&lt;&gt;L16),1,"")</f>
        <v>1</v>
      </c>
      <c r="AF16" s="19" t="str">
        <f>IF(AND(AF7&lt;&gt;L16),1,"")</f>
        <v/>
      </c>
      <c r="AG16" s="19" t="str">
        <f>IF(AND(AG7&lt;&gt;L16),1,"")</f>
        <v/>
      </c>
      <c r="AH16" s="19" t="str">
        <f>IF(AND(AH7&lt;&gt;L16),1,"")</f>
        <v/>
      </c>
      <c r="AI16" s="19" t="str">
        <f>IF(AND(AI7&lt;&gt;L16),1,"")</f>
        <v/>
      </c>
      <c r="AJ16" s="19" t="str">
        <f>IF(AND(AJ7&lt;&gt;L16),1,"")</f>
        <v/>
      </c>
      <c r="AK16" s="19" t="str">
        <f>IF(AND(AK7&lt;&gt;L16),1,"")</f>
        <v/>
      </c>
      <c r="AN16" s="20" t="str">
        <f>U$7</f>
        <v>09  COORDINACIÓN GENERAL DE COMBATE A LA DESIGUALDAD</v>
      </c>
      <c r="AO16" s="3">
        <f t="shared" si="2"/>
        <v>16</v>
      </c>
      <c r="AP16" s="3">
        <v>9</v>
      </c>
      <c r="AQ16" s="3">
        <f t="shared" si="3"/>
        <v>16</v>
      </c>
      <c r="AR16" s="21" t="str">
        <f t="shared" si="0"/>
        <v>09  COORDINACIÓN GENERAL DE COMBATE A LA DESIGUALDAD</v>
      </c>
    </row>
    <row r="17" spans="1:44">
      <c r="A17" s="15" t="s">
        <v>29</v>
      </c>
      <c r="B17" s="22">
        <v>1641475320.29</v>
      </c>
      <c r="C17" s="22">
        <v>359497592.06999999</v>
      </c>
      <c r="D17" s="23">
        <v>2000972912.3599999</v>
      </c>
      <c r="E17" s="22">
        <v>1820101229.1299999</v>
      </c>
      <c r="F17" s="22">
        <v>1634994091.3000002</v>
      </c>
      <c r="G17" s="23">
        <v>180871683.23000002</v>
      </c>
      <c r="K17" s="18" t="str">
        <f t="shared" si="1"/>
        <v/>
      </c>
      <c r="L17" s="14" t="str">
        <f>IF(AND([1]F18A!A45=0),"",[1]F18A!A45)</f>
        <v/>
      </c>
      <c r="M17" s="19">
        <f>IF(AND(M7&lt;&gt;L17),1,"")</f>
        <v>1</v>
      </c>
      <c r="N17" s="19">
        <f>IF(AND(N7&lt;&gt;L17),1,"")</f>
        <v>1</v>
      </c>
      <c r="O17" s="19">
        <f>IF(AND(O7&lt;&gt;L17),1,"")</f>
        <v>1</v>
      </c>
      <c r="P17" s="19">
        <f>IF(AND(P7&lt;&gt;L17),1,"")</f>
        <v>1</v>
      </c>
      <c r="Q17" s="19">
        <f>IF(AND(Q7&lt;&gt;L17),1,"")</f>
        <v>1</v>
      </c>
      <c r="R17" s="19">
        <f>IF(AND(R7&lt;&gt;L17),1,"")</f>
        <v>1</v>
      </c>
      <c r="S17" s="19">
        <f>IF(AND(S7&lt;&gt;L17),1,"")</f>
        <v>1</v>
      </c>
      <c r="T17" s="19">
        <f>IF(AND(T7&lt;&gt;L17),1,"")</f>
        <v>1</v>
      </c>
      <c r="U17" s="19">
        <f>IF(AND(U7&lt;&gt;L17),1,"")</f>
        <v>1</v>
      </c>
      <c r="V17" s="19">
        <f>IF(AND(V7&lt;&gt;L17),1,"")</f>
        <v>1</v>
      </c>
      <c r="W17" s="19">
        <f>IF(AND(W7&lt;&gt;L17),1,"")</f>
        <v>1</v>
      </c>
      <c r="X17" s="19">
        <f>IF(AND(X7&lt;&gt;L17),1,"")</f>
        <v>1</v>
      </c>
      <c r="Y17" s="19">
        <f>IF(AND(Y7&lt;&gt;L17),1,"")</f>
        <v>1</v>
      </c>
      <c r="Z17" s="19">
        <f>IF(AND(Z7&lt;&gt;L17),1,"")</f>
        <v>1</v>
      </c>
      <c r="AA17" s="19">
        <f>IF(AND(AA7&lt;&gt;L17),1,"")</f>
        <v>1</v>
      </c>
      <c r="AB17" s="19">
        <f>IF(AND(AB7&lt;&gt;L17),1,"")</f>
        <v>1</v>
      </c>
      <c r="AC17" s="19">
        <f>IF(AND(AC7&lt;&gt;L17),1,"")</f>
        <v>1</v>
      </c>
      <c r="AD17" s="19">
        <f>IF(AND(AD7&lt;&gt;L17),1,"")</f>
        <v>1</v>
      </c>
      <c r="AE17" s="19">
        <f>IF(AND(AE7&lt;&gt;L17),1,"")</f>
        <v>1</v>
      </c>
      <c r="AF17" s="19" t="str">
        <f>IF(AND(AF7&lt;&gt;L17),1,"")</f>
        <v/>
      </c>
      <c r="AG17" s="19" t="str">
        <f>IF(AND(AG7&lt;&gt;L17),1,"")</f>
        <v/>
      </c>
      <c r="AH17" s="19" t="str">
        <f>IF(AND(AH7&lt;&gt;L17),1,"")</f>
        <v/>
      </c>
      <c r="AI17" s="19" t="str">
        <f>IF(AND(AI7&lt;&gt;L17),1,"")</f>
        <v/>
      </c>
      <c r="AJ17" s="19" t="str">
        <f>IF(AND(AJ7&lt;&gt;L17),1,"")</f>
        <v/>
      </c>
      <c r="AK17" s="19" t="str">
        <f>IF(AND(AK7&lt;&gt;L17),1,"")</f>
        <v/>
      </c>
      <c r="AN17" s="20" t="str">
        <f>V$7</f>
        <v>10  COORDINACIÓN GENERAL DE GESTIÓN INTEGRAL DE LA CIUDAD</v>
      </c>
      <c r="AO17" s="3">
        <f t="shared" si="2"/>
        <v>17</v>
      </c>
      <c r="AP17" s="3">
        <v>10</v>
      </c>
      <c r="AQ17" s="3">
        <f t="shared" si="3"/>
        <v>17</v>
      </c>
      <c r="AR17" s="21" t="str">
        <f t="shared" si="0"/>
        <v>10  COORDINACIÓN GENERAL DE GESTIÓN INTEGRAL DE LA CIUDAD</v>
      </c>
    </row>
    <row r="18" spans="1:44">
      <c r="A18" s="15" t="s">
        <v>30</v>
      </c>
      <c r="B18" s="22">
        <v>2767101663.3699999</v>
      </c>
      <c r="C18" s="22">
        <v>51103481.699999921</v>
      </c>
      <c r="D18" s="23">
        <v>2818205145.0699997</v>
      </c>
      <c r="E18" s="22">
        <v>2743719951.0500002</v>
      </c>
      <c r="F18" s="22">
        <v>2584633445.21</v>
      </c>
      <c r="G18" s="23">
        <v>74485194.019999504</v>
      </c>
      <c r="K18" s="18" t="str">
        <f t="shared" si="1"/>
        <v/>
      </c>
      <c r="L18" s="14" t="str">
        <f>IF(AND([1]F18A!A46=0),"",[1]F18A!A46)</f>
        <v/>
      </c>
      <c r="M18" s="19">
        <f>IF(AND(M7&lt;&gt;L18),1,"")</f>
        <v>1</v>
      </c>
      <c r="N18" s="19">
        <f>IF(AND(N7&lt;&gt;L18),1,"")</f>
        <v>1</v>
      </c>
      <c r="O18" s="19">
        <f>IF(AND(O7&lt;&gt;L18),1,"")</f>
        <v>1</v>
      </c>
      <c r="P18" s="19">
        <f>IF(AND(P7&lt;&gt;L18),1,"")</f>
        <v>1</v>
      </c>
      <c r="Q18" s="19">
        <f>IF(AND(Q7&lt;&gt;L18),1,"")</f>
        <v>1</v>
      </c>
      <c r="R18" s="19">
        <f>IF(AND(R7&lt;&gt;L18),1,"")</f>
        <v>1</v>
      </c>
      <c r="S18" s="19">
        <f>IF(AND(S7&lt;&gt;L18),1,"")</f>
        <v>1</v>
      </c>
      <c r="T18" s="19">
        <f>IF(AND(T7&lt;&gt;L18),1,"")</f>
        <v>1</v>
      </c>
      <c r="U18" s="19">
        <f>IF(AND(U7&lt;&gt;L18),1,"")</f>
        <v>1</v>
      </c>
      <c r="V18" s="19">
        <f>IF(AND(V7&lt;&gt;L18),1,"")</f>
        <v>1</v>
      </c>
      <c r="W18" s="19">
        <f>IF(AND(W7&lt;&gt;L18),1,"")</f>
        <v>1</v>
      </c>
      <c r="X18" s="19">
        <f>IF(AND(X7&lt;&gt;L18),1,"")</f>
        <v>1</v>
      </c>
      <c r="Y18" s="19">
        <f>IF(AND(Y7&lt;&gt;L18),1,"")</f>
        <v>1</v>
      </c>
      <c r="Z18" s="19">
        <f>IF(AND(Z7&lt;&gt;L18),1,"")</f>
        <v>1</v>
      </c>
      <c r="AA18" s="19">
        <f>IF(AND(AA7&lt;&gt;L18),1,"")</f>
        <v>1</v>
      </c>
      <c r="AB18" s="19">
        <f>IF(AND(AB7&lt;&gt;L18),1,"")</f>
        <v>1</v>
      </c>
      <c r="AC18" s="19">
        <f>IF(AND(AC7&lt;&gt;L18),1,"")</f>
        <v>1</v>
      </c>
      <c r="AD18" s="19">
        <f>IF(AND(AD7&lt;&gt;L18),1,"")</f>
        <v>1</v>
      </c>
      <c r="AE18" s="19">
        <f>IF(AND(AE7&lt;&gt;L18),1,"")</f>
        <v>1</v>
      </c>
      <c r="AF18" s="19" t="str">
        <f>IF(AND(AF7&lt;&gt;L18),1,"")</f>
        <v/>
      </c>
      <c r="AG18" s="19" t="str">
        <f>IF(AND(AG7&lt;&gt;L18),1,"")</f>
        <v/>
      </c>
      <c r="AH18" s="19" t="str">
        <f>IF(AND(AH7&lt;&gt;L18),1,"")</f>
        <v/>
      </c>
      <c r="AI18" s="19" t="str">
        <f>IF(AND(AI7&lt;&gt;L18),1,"")</f>
        <v/>
      </c>
      <c r="AJ18" s="19" t="str">
        <f>IF(AND(AJ7&lt;&gt;L18),1,"")</f>
        <v/>
      </c>
      <c r="AK18" s="19" t="str">
        <f>IF(AND(AK7&lt;&gt;L18),1,"")</f>
        <v/>
      </c>
      <c r="AN18" s="20" t="str">
        <f>W$7</f>
        <v>11  COORDINACIÓN GENERAL DE SERVICIOS PÚBLICOS MUNICIPALES</v>
      </c>
      <c r="AO18" s="3">
        <f t="shared" si="2"/>
        <v>18</v>
      </c>
      <c r="AP18" s="3">
        <v>11</v>
      </c>
      <c r="AQ18" s="3">
        <f t="shared" si="3"/>
        <v>18</v>
      </c>
      <c r="AR18" s="21" t="str">
        <f t="shared" si="0"/>
        <v>11  COORDINACIÓN GENERAL DE SERVICIOS PÚBLICOS MUNICIPALES</v>
      </c>
    </row>
    <row r="19" spans="1:44">
      <c r="A19" s="15" t="s">
        <v>31</v>
      </c>
      <c r="B19" s="22">
        <v>620863180.82000005</v>
      </c>
      <c r="C19" s="22">
        <v>-35625300.280000016</v>
      </c>
      <c r="D19" s="23">
        <v>585237880.54000008</v>
      </c>
      <c r="E19" s="22">
        <v>583040948.64999998</v>
      </c>
      <c r="F19" s="22">
        <v>582996043.30999994</v>
      </c>
      <c r="G19" s="23">
        <v>2196931.8900001049</v>
      </c>
      <c r="K19" s="18" t="str">
        <f t="shared" si="1"/>
        <v/>
      </c>
      <c r="L19" s="14" t="str">
        <f>IF(AND([1]F18A!A47=0),"",[1]F18A!A47)</f>
        <v/>
      </c>
      <c r="M19" s="19">
        <f>IF(AND(M7&lt;&gt;L19),1,"")</f>
        <v>1</v>
      </c>
      <c r="N19" s="19">
        <f>IF(AND(N7&lt;&gt;L19),1,"")</f>
        <v>1</v>
      </c>
      <c r="O19" s="19">
        <f>IF(AND(O7&lt;&gt;L19),1,"")</f>
        <v>1</v>
      </c>
      <c r="P19" s="19">
        <f>IF(AND(P7&lt;&gt;L19),1,"")</f>
        <v>1</v>
      </c>
      <c r="Q19" s="19">
        <f>IF(AND(Q7&lt;&gt;L19),1,"")</f>
        <v>1</v>
      </c>
      <c r="R19" s="19">
        <f>IF(AND(R7&lt;&gt;L19),1,"")</f>
        <v>1</v>
      </c>
      <c r="S19" s="19">
        <f>IF(AND(S7&lt;&gt;L19),1,"")</f>
        <v>1</v>
      </c>
      <c r="T19" s="19">
        <f>IF(AND(T7&lt;&gt;L19),1,"")</f>
        <v>1</v>
      </c>
      <c r="U19" s="19">
        <f>IF(AND(U7&lt;&gt;L19),1,"")</f>
        <v>1</v>
      </c>
      <c r="V19" s="19">
        <f>IF(AND(V7&lt;&gt;L19),1,"")</f>
        <v>1</v>
      </c>
      <c r="W19" s="19">
        <f>IF(AND(W7&lt;&gt;L19),1,"")</f>
        <v>1</v>
      </c>
      <c r="X19" s="19">
        <f>IF(AND(X7&lt;&gt;L19),1,"")</f>
        <v>1</v>
      </c>
      <c r="Y19" s="19">
        <f>IF(AND(Y7&lt;&gt;L19),1,"")</f>
        <v>1</v>
      </c>
      <c r="Z19" s="19">
        <f>IF(AND(Z7&lt;&gt;L19),1,"")</f>
        <v>1</v>
      </c>
      <c r="AA19" s="19">
        <f>IF(AND(AA7&lt;&gt;L19),1,"")</f>
        <v>1</v>
      </c>
      <c r="AB19" s="19">
        <f>IF(AND(AB7&lt;&gt;L19),1,"")</f>
        <v>1</v>
      </c>
      <c r="AC19" s="19">
        <f>IF(AND(AC7&lt;&gt;L19),1,"")</f>
        <v>1</v>
      </c>
      <c r="AD19" s="19">
        <f>IF(AND(AD7&lt;&gt;L19),1,"")</f>
        <v>1</v>
      </c>
      <c r="AE19" s="19">
        <f>IF(AND(AE7&lt;&gt;L19),1,"")</f>
        <v>1</v>
      </c>
      <c r="AF19" s="19" t="str">
        <f>IF(AND(AF7&lt;&gt;L19),1,"")</f>
        <v/>
      </c>
      <c r="AG19" s="19" t="str">
        <f>IF(AND(AG7&lt;&gt;L19),1,"")</f>
        <v/>
      </c>
      <c r="AH19" s="19" t="str">
        <f>IF(AND(AH7&lt;&gt;L19),1,"")</f>
        <v/>
      </c>
      <c r="AI19" s="19" t="str">
        <f>IF(AND(AI7&lt;&gt;L19),1,"")</f>
        <v/>
      </c>
      <c r="AJ19" s="19" t="str">
        <f>IF(AND(AJ7&lt;&gt;L19),1,"")</f>
        <v/>
      </c>
      <c r="AK19" s="19" t="str">
        <f>IF(AND(AK7&lt;&gt;L19),1,"")</f>
        <v/>
      </c>
      <c r="AN19" s="20" t="str">
        <f>X$7</f>
        <v>12  JEFATURA DE GABINETE</v>
      </c>
      <c r="AO19" s="3">
        <f t="shared" ref="AO19:AO57" si="4">IF(AN$8:AN$57&lt;&gt;"",ROW(AN19:AN74))</f>
        <v>19</v>
      </c>
      <c r="AP19" s="3">
        <v>12</v>
      </c>
      <c r="AQ19" s="3">
        <f t="shared" si="3"/>
        <v>19</v>
      </c>
      <c r="AR19" s="21" t="str">
        <f t="shared" si="0"/>
        <v>12  JEFATURA DE GABINETE</v>
      </c>
    </row>
    <row r="20" spans="1:44">
      <c r="A20" s="15" t="s">
        <v>32</v>
      </c>
      <c r="B20" s="22">
        <v>546976596.57000005</v>
      </c>
      <c r="C20" s="22">
        <v>-44416263.789999999</v>
      </c>
      <c r="D20" s="23">
        <v>502560332.78000003</v>
      </c>
      <c r="E20" s="22">
        <v>499125800.13999999</v>
      </c>
      <c r="F20" s="22">
        <v>495572086.44</v>
      </c>
      <c r="G20" s="23">
        <v>3434532.6400000453</v>
      </c>
      <c r="K20" s="18" t="str">
        <f t="shared" si="1"/>
        <v/>
      </c>
      <c r="L20" s="14" t="str">
        <f>IF(AND([1]F18A!A48=0),"",[1]F18A!A48)</f>
        <v/>
      </c>
      <c r="M20" s="19">
        <f>IF(AND(M7&lt;&gt;L20),1,"")</f>
        <v>1</v>
      </c>
      <c r="N20" s="19">
        <f>IF(AND(N7&lt;&gt;L20),1,"")</f>
        <v>1</v>
      </c>
      <c r="O20" s="19">
        <f>IF(AND(O7&lt;&gt;L20),1,"")</f>
        <v>1</v>
      </c>
      <c r="P20" s="19">
        <f>IF(AND(P7&lt;&gt;L20),1,"")</f>
        <v>1</v>
      </c>
      <c r="Q20" s="19">
        <f>IF(AND(Q7&lt;&gt;L20),1,"")</f>
        <v>1</v>
      </c>
      <c r="R20" s="19">
        <f>IF(AND(R7&lt;&gt;L20),1,"")</f>
        <v>1</v>
      </c>
      <c r="S20" s="19">
        <f>IF(AND(S7&lt;&gt;L20),1,"")</f>
        <v>1</v>
      </c>
      <c r="T20" s="19">
        <f>IF(AND(T7&lt;&gt;L20),1,"")</f>
        <v>1</v>
      </c>
      <c r="U20" s="19">
        <f>IF(AND(U7&lt;&gt;L20),1,"")</f>
        <v>1</v>
      </c>
      <c r="V20" s="19">
        <f>IF(AND(V7&lt;&gt;L20),1,"")</f>
        <v>1</v>
      </c>
      <c r="W20" s="19">
        <f>IF(AND(W7&lt;&gt;L20),1,"")</f>
        <v>1</v>
      </c>
      <c r="X20" s="19">
        <f>IF(AND(X7&lt;&gt;L20),1,"")</f>
        <v>1</v>
      </c>
      <c r="Y20" s="19">
        <f>IF(AND(Y7&lt;&gt;L20),1,"")</f>
        <v>1</v>
      </c>
      <c r="Z20" s="19">
        <f>IF(AND(Z7&lt;&gt;L20),1,"")</f>
        <v>1</v>
      </c>
      <c r="AA20" s="19">
        <f>IF(AND(AA7&lt;&gt;L20),1,"")</f>
        <v>1</v>
      </c>
      <c r="AB20" s="19">
        <f>IF(AND(AB7&lt;&gt;L20),1,"")</f>
        <v>1</v>
      </c>
      <c r="AC20" s="19">
        <f>IF(AND(AC7&lt;&gt;L20),1,"")</f>
        <v>1</v>
      </c>
      <c r="AD20" s="19">
        <f>IF(AND(AD7&lt;&gt;L20),1,"")</f>
        <v>1</v>
      </c>
      <c r="AE20" s="19">
        <f>IF(AND(AE7&lt;&gt;L20),1,"")</f>
        <v>1</v>
      </c>
      <c r="AF20" s="19" t="str">
        <f>IF(AND(AF7&lt;&gt;L20),1,"")</f>
        <v/>
      </c>
      <c r="AG20" s="19" t="str">
        <f>IF(AND(AG7&lt;&gt;L20),1,"")</f>
        <v/>
      </c>
      <c r="AH20" s="19" t="str">
        <f>IF(AND(AH7&lt;&gt;L20),1,"")</f>
        <v/>
      </c>
      <c r="AI20" s="19" t="str">
        <f>IF(AND(AI7&lt;&gt;L20),1,"")</f>
        <v/>
      </c>
      <c r="AJ20" s="19" t="str">
        <f>IF(AND(AJ7&lt;&gt;L20),1,"")</f>
        <v/>
      </c>
      <c r="AK20" s="19" t="str">
        <f>IF(AND(AK7&lt;&gt;L20),1,"")</f>
        <v/>
      </c>
      <c r="AN20" s="20" t="str">
        <f>Y$7</f>
        <v>13  SECRETARÍA GENERAL</v>
      </c>
      <c r="AO20" s="3">
        <f t="shared" si="4"/>
        <v>20</v>
      </c>
      <c r="AP20" s="3">
        <v>13</v>
      </c>
      <c r="AQ20" s="3">
        <f t="shared" si="3"/>
        <v>20</v>
      </c>
      <c r="AR20" s="21" t="str">
        <f t="shared" si="0"/>
        <v>13  SECRETARÍA GENERAL</v>
      </c>
    </row>
    <row r="21" spans="1:44">
      <c r="A21" s="15" t="s">
        <v>33</v>
      </c>
      <c r="B21" s="22">
        <v>64424061.68</v>
      </c>
      <c r="C21" s="22">
        <v>3637616.39</v>
      </c>
      <c r="D21" s="23">
        <v>68061678.069999993</v>
      </c>
      <c r="E21" s="22">
        <v>65873450.43</v>
      </c>
      <c r="F21" s="22">
        <v>65671449.259999998</v>
      </c>
      <c r="G21" s="23">
        <v>2188227.6399999931</v>
      </c>
      <c r="K21" s="18" t="str">
        <f t="shared" si="1"/>
        <v/>
      </c>
      <c r="L21" s="14" t="str">
        <f>IF(AND([1]F18A!A49=0),"",[1]F18A!A49)</f>
        <v/>
      </c>
      <c r="M21" s="19">
        <f>IF(AND(M7&lt;&gt;L21),1,"")</f>
        <v>1</v>
      </c>
      <c r="N21" s="19">
        <f>IF(AND(N7&lt;&gt;L21),1,"")</f>
        <v>1</v>
      </c>
      <c r="O21" s="19">
        <f>IF(AND(O7&lt;&gt;L21),1,"")</f>
        <v>1</v>
      </c>
      <c r="P21" s="19">
        <f>IF(AND(P7&lt;&gt;L21),1,"")</f>
        <v>1</v>
      </c>
      <c r="Q21" s="19">
        <f>IF(AND(Q7&lt;&gt;L21),1,"")</f>
        <v>1</v>
      </c>
      <c r="R21" s="19">
        <f>IF(AND(R7&lt;&gt;L21),1,"")</f>
        <v>1</v>
      </c>
      <c r="S21" s="19">
        <f>IF(AND(S7&lt;&gt;L21),1,"")</f>
        <v>1</v>
      </c>
      <c r="T21" s="19">
        <f>IF(AND(T7&lt;&gt;L21),1,"")</f>
        <v>1</v>
      </c>
      <c r="U21" s="19">
        <f>IF(AND(U7&lt;&gt;L21),1,"")</f>
        <v>1</v>
      </c>
      <c r="V21" s="19">
        <f>IF(AND(V7&lt;&gt;L21),1,"")</f>
        <v>1</v>
      </c>
      <c r="W21" s="19">
        <f>IF(AND(W7&lt;&gt;L21),1,"")</f>
        <v>1</v>
      </c>
      <c r="X21" s="19">
        <f>IF(AND(X7&lt;&gt;L21),1,"")</f>
        <v>1</v>
      </c>
      <c r="Y21" s="19">
        <f>IF(AND(Y7&lt;&gt;L21),1,"")</f>
        <v>1</v>
      </c>
      <c r="Z21" s="19">
        <f>IF(AND(Z7&lt;&gt;L21),1,"")</f>
        <v>1</v>
      </c>
      <c r="AA21" s="19">
        <f>IF(AND(AA7&lt;&gt;L21),1,"")</f>
        <v>1</v>
      </c>
      <c r="AB21" s="19">
        <f>IF(AND(AB7&lt;&gt;L21),1,"")</f>
        <v>1</v>
      </c>
      <c r="AC21" s="19">
        <f>IF(AND(AC7&lt;&gt;L21),1,"")</f>
        <v>1</v>
      </c>
      <c r="AD21" s="19">
        <f>IF(AND(AD7&lt;&gt;L21),1,"")</f>
        <v>1</v>
      </c>
      <c r="AE21" s="19">
        <f>IF(AND(AE7&lt;&gt;L21),1,"")</f>
        <v>1</v>
      </c>
      <c r="AF21" s="19" t="str">
        <f>IF(AND(AF7&lt;&gt;L21),1,"")</f>
        <v/>
      </c>
      <c r="AG21" s="19" t="str">
        <f>IF(AND(AG7&lt;&gt;L21),1,"")</f>
        <v/>
      </c>
      <c r="AH21" s="19" t="str">
        <f>IF(AND(AH7&lt;&gt;L21),1,"")</f>
        <v/>
      </c>
      <c r="AI21" s="19" t="str">
        <f>IF(AND(AI7&lt;&gt;L21),1,"")</f>
        <v/>
      </c>
      <c r="AJ21" s="19" t="str">
        <f>IF(AND(AJ7&lt;&gt;L21),1,"")</f>
        <v/>
      </c>
      <c r="AK21" s="19" t="str">
        <f>IF(AND(AK7&lt;&gt;L21),1,"")</f>
        <v/>
      </c>
      <c r="AN21" s="20" t="str">
        <f>Z$7</f>
        <v>14  SINDICATURA</v>
      </c>
      <c r="AO21" s="3">
        <f t="shared" si="4"/>
        <v>21</v>
      </c>
      <c r="AP21" s="3">
        <v>14</v>
      </c>
      <c r="AQ21" s="3">
        <f t="shared" si="3"/>
        <v>21</v>
      </c>
      <c r="AR21" s="21" t="str">
        <f t="shared" si="0"/>
        <v>14  SINDICATURA</v>
      </c>
    </row>
    <row r="22" spans="1:44">
      <c r="A22" s="15" t="s">
        <v>34</v>
      </c>
      <c r="B22" s="22">
        <v>891209484.11999989</v>
      </c>
      <c r="C22" s="22">
        <v>170238024.05000001</v>
      </c>
      <c r="D22" s="23">
        <v>1061447508.1699998</v>
      </c>
      <c r="E22" s="22">
        <v>1024772899.29</v>
      </c>
      <c r="F22" s="22">
        <v>1019959549.76</v>
      </c>
      <c r="G22" s="23">
        <v>36674608.879999876</v>
      </c>
      <c r="K22" s="18" t="str">
        <f t="shared" si="1"/>
        <v/>
      </c>
      <c r="L22" s="14" t="str">
        <f>IF(AND([1]F18A!A50=0),"",[1]F18A!A50)</f>
        <v/>
      </c>
      <c r="M22" s="19">
        <f>IF(AND(M7&lt;&gt;L22),1,"")</f>
        <v>1</v>
      </c>
      <c r="N22" s="19">
        <f>IF(AND(N7&lt;&gt;L22),1,"")</f>
        <v>1</v>
      </c>
      <c r="O22" s="19">
        <f>IF(AND(O7&lt;&gt;L22),1,"")</f>
        <v>1</v>
      </c>
      <c r="P22" s="19">
        <f>IF(AND(P7&lt;&gt;L22),1,"")</f>
        <v>1</v>
      </c>
      <c r="Q22" s="19">
        <f>IF(AND(Q7&lt;&gt;L22),1,"")</f>
        <v>1</v>
      </c>
      <c r="R22" s="19">
        <f>IF(AND(R7&lt;&gt;L22),1,"")</f>
        <v>1</v>
      </c>
      <c r="S22" s="19">
        <f>IF(AND(S7&lt;&gt;L22),1,"")</f>
        <v>1</v>
      </c>
      <c r="T22" s="19">
        <f>IF(AND(T7&lt;&gt;L22),1,"")</f>
        <v>1</v>
      </c>
      <c r="U22" s="19">
        <f>IF(AND(U7&lt;&gt;L22),1,"")</f>
        <v>1</v>
      </c>
      <c r="V22" s="19">
        <f>IF(AND(V7&lt;&gt;L22),1,"")</f>
        <v>1</v>
      </c>
      <c r="W22" s="19">
        <f>IF(AND(W7&lt;&gt;L22),1,"")</f>
        <v>1</v>
      </c>
      <c r="X22" s="19">
        <f>IF(AND(X7&lt;&gt;L22),1,"")</f>
        <v>1</v>
      </c>
      <c r="Y22" s="19">
        <f>IF(AND(Y7&lt;&gt;L22),1,"")</f>
        <v>1</v>
      </c>
      <c r="Z22" s="19">
        <f>IF(AND(Z7&lt;&gt;L22),1,"")</f>
        <v>1</v>
      </c>
      <c r="AA22" s="19">
        <f>IF(AND(AA7&lt;&gt;L22),1,"")</f>
        <v>1</v>
      </c>
      <c r="AB22" s="19">
        <f>IF(AND(AB7&lt;&gt;L22),1,"")</f>
        <v>1</v>
      </c>
      <c r="AC22" s="19">
        <f>IF(AND(AC7&lt;&gt;L22),1,"")</f>
        <v>1</v>
      </c>
      <c r="AD22" s="19">
        <f>IF(AND(AD7&lt;&gt;L22),1,"")</f>
        <v>1</v>
      </c>
      <c r="AE22" s="19">
        <f>IF(AND(AE7&lt;&gt;L22),1,"")</f>
        <v>1</v>
      </c>
      <c r="AF22" s="19" t="str">
        <f>IF(AND(AF7&lt;&gt;L22),1,"")</f>
        <v/>
      </c>
      <c r="AG22" s="19" t="str">
        <f>IF(AND(AG7&lt;&gt;L22),1,"")</f>
        <v/>
      </c>
      <c r="AH22" s="19" t="str">
        <f>IF(AND(AH7&lt;&gt;L22),1,"")</f>
        <v/>
      </c>
      <c r="AI22" s="19" t="str">
        <f>IF(AND(AI7&lt;&gt;L22),1,"")</f>
        <v/>
      </c>
      <c r="AJ22" s="19" t="str">
        <f>IF(AND(AJ7&lt;&gt;L22),1,"")</f>
        <v/>
      </c>
      <c r="AK22" s="19" t="str">
        <f>IF(AND(AK7&lt;&gt;L22),1,"")</f>
        <v/>
      </c>
      <c r="AN22" s="20" t="str">
        <f>AA$7</f>
        <v>15  TESORERÍA</v>
      </c>
      <c r="AO22" s="3">
        <f t="shared" si="4"/>
        <v>22</v>
      </c>
      <c r="AP22" s="3">
        <v>15</v>
      </c>
      <c r="AQ22" s="3">
        <f t="shared" si="3"/>
        <v>22</v>
      </c>
      <c r="AR22" s="21" t="str">
        <f t="shared" si="0"/>
        <v>15  TESORERÍA</v>
      </c>
    </row>
    <row r="23" spans="1:44">
      <c r="A23" s="15" t="s">
        <v>35</v>
      </c>
      <c r="B23" s="22">
        <v>372151612.63999999</v>
      </c>
      <c r="C23" s="22">
        <v>-47714616.68</v>
      </c>
      <c r="D23" s="23">
        <v>324436995.95999998</v>
      </c>
      <c r="E23" s="22">
        <v>319614359.13999999</v>
      </c>
      <c r="F23" s="22">
        <v>318553524.92000002</v>
      </c>
      <c r="G23" s="23">
        <v>4822636.8199999928</v>
      </c>
      <c r="K23" s="18" t="str">
        <f t="shared" si="1"/>
        <v/>
      </c>
      <c r="L23" s="14" t="str">
        <f>IF(AND([1]F18A!A51=0),"",[1]F18A!A51)</f>
        <v/>
      </c>
      <c r="M23" s="19">
        <f>IF(AND(M7&lt;&gt;L23),1,"")</f>
        <v>1</v>
      </c>
      <c r="N23" s="19">
        <f>IF(AND(N7&lt;&gt;L23),1,"")</f>
        <v>1</v>
      </c>
      <c r="O23" s="19">
        <f>IF(AND(O7&lt;&gt;L23),1,"")</f>
        <v>1</v>
      </c>
      <c r="P23" s="19">
        <f>IF(AND(P7&lt;&gt;L23),1,"")</f>
        <v>1</v>
      </c>
      <c r="Q23" s="19">
        <f>IF(AND(Q7&lt;&gt;L23),1,"")</f>
        <v>1</v>
      </c>
      <c r="R23" s="19">
        <f>IF(AND(R7&lt;&gt;L23),1,"")</f>
        <v>1</v>
      </c>
      <c r="S23" s="19">
        <f>IF(AND(S7&lt;&gt;L23),1,"")</f>
        <v>1</v>
      </c>
      <c r="T23" s="19">
        <f>IF(AND(T7&lt;&gt;L23),1,"")</f>
        <v>1</v>
      </c>
      <c r="U23" s="19">
        <f>IF(AND(U7&lt;&gt;L23),1,"")</f>
        <v>1</v>
      </c>
      <c r="V23" s="19">
        <f>IF(AND(V7&lt;&gt;L23),1,"")</f>
        <v>1</v>
      </c>
      <c r="W23" s="19">
        <f>IF(AND(W7&lt;&gt;L23),1,"")</f>
        <v>1</v>
      </c>
      <c r="X23" s="19">
        <f>IF(AND(X7&lt;&gt;L23),1,"")</f>
        <v>1</v>
      </c>
      <c r="Y23" s="19">
        <f>IF(AND(Y7&lt;&gt;L23),1,"")</f>
        <v>1</v>
      </c>
      <c r="Z23" s="19">
        <f>IF(AND(Z7&lt;&gt;L23),1,"")</f>
        <v>1</v>
      </c>
      <c r="AA23" s="19">
        <f>IF(AND(AA7&lt;&gt;L23),1,"")</f>
        <v>1</v>
      </c>
      <c r="AB23" s="19">
        <f>IF(AND(AB7&lt;&gt;L23),1,"")</f>
        <v>1</v>
      </c>
      <c r="AC23" s="19">
        <f>IF(AND(AC7&lt;&gt;L23),1,"")</f>
        <v>1</v>
      </c>
      <c r="AD23" s="19">
        <f>IF(AND(AD7&lt;&gt;L23),1,"")</f>
        <v>1</v>
      </c>
      <c r="AE23" s="19">
        <f>IF(AND(AE7&lt;&gt;L23),1,"")</f>
        <v>1</v>
      </c>
      <c r="AF23" s="19" t="str">
        <f>IF(AND(AF7&lt;&gt;L23),1,"")</f>
        <v/>
      </c>
      <c r="AG23" s="19" t="str">
        <f>IF(AND(AG7&lt;&gt;L23),1,"")</f>
        <v/>
      </c>
      <c r="AH23" s="19" t="str">
        <f>IF(AND(AH7&lt;&gt;L23),1,"")</f>
        <v/>
      </c>
      <c r="AI23" s="19" t="str">
        <f>IF(AND(AI7&lt;&gt;L23),1,"")</f>
        <v/>
      </c>
      <c r="AJ23" s="19" t="str">
        <f>IF(AND(AJ7&lt;&gt;L23),1,"")</f>
        <v/>
      </c>
      <c r="AK23" s="19" t="str">
        <f>IF(AND(AK7&lt;&gt;L23),1,"")</f>
        <v/>
      </c>
      <c r="AN23" s="20" t="str">
        <f>AB$7</f>
        <v>16  COORDINACIÓN GENERAL DE DESARROLLO ECONÓMICO</v>
      </c>
      <c r="AO23" s="3">
        <f t="shared" si="4"/>
        <v>23</v>
      </c>
      <c r="AP23" s="3">
        <v>16</v>
      </c>
      <c r="AQ23" s="3">
        <f t="shared" si="3"/>
        <v>23</v>
      </c>
      <c r="AR23" s="21" t="str">
        <f t="shared" si="0"/>
        <v>16  COORDINACIÓN GENERAL DE DESARROLLO ECONÓMICO</v>
      </c>
    </row>
    <row r="24" spans="1:44">
      <c r="A24" s="15" t="s">
        <v>36</v>
      </c>
      <c r="B24" s="22">
        <v>28854329.18</v>
      </c>
      <c r="C24" s="22">
        <v>610070.07999999996</v>
      </c>
      <c r="D24" s="23">
        <v>29464399.259999998</v>
      </c>
      <c r="E24" s="22">
        <v>29162094.210000001</v>
      </c>
      <c r="F24" s="22">
        <v>29065974.399999999</v>
      </c>
      <c r="G24" s="23">
        <v>302305.04999999702</v>
      </c>
      <c r="K24" s="18" t="str">
        <f t="shared" si="1"/>
        <v/>
      </c>
      <c r="L24" s="14" t="str">
        <f>IF(AND([1]F18A!A52=0),"",[1]F18A!A52)</f>
        <v/>
      </c>
      <c r="M24" s="19">
        <f>IF(AND(M7&lt;&gt;L24),1,"")</f>
        <v>1</v>
      </c>
      <c r="N24" s="19">
        <f>IF(AND(N7&lt;&gt;L24),1,"")</f>
        <v>1</v>
      </c>
      <c r="O24" s="19">
        <f>IF(AND(O7&lt;&gt;L24),1,"")</f>
        <v>1</v>
      </c>
      <c r="P24" s="19">
        <f>IF(AND(P7&lt;&gt;L24),1,"")</f>
        <v>1</v>
      </c>
      <c r="Q24" s="19">
        <f>IF(AND(Q7&lt;&gt;L24),1,"")</f>
        <v>1</v>
      </c>
      <c r="R24" s="19">
        <f>IF(AND(R7&lt;&gt;L24),1,"")</f>
        <v>1</v>
      </c>
      <c r="S24" s="19">
        <f>IF(AND(S7&lt;&gt;L24),1,"")</f>
        <v>1</v>
      </c>
      <c r="T24" s="19">
        <f>IF(AND(T7&lt;&gt;L24),1,"")</f>
        <v>1</v>
      </c>
      <c r="U24" s="19">
        <f>IF(AND(U7&lt;&gt;L24),1,"")</f>
        <v>1</v>
      </c>
      <c r="V24" s="19">
        <f>IF(AND(V7&lt;&gt;L24),1,"")</f>
        <v>1</v>
      </c>
      <c r="W24" s="19">
        <f>IF(AND(W7&lt;&gt;L24),1,"")</f>
        <v>1</v>
      </c>
      <c r="X24" s="19">
        <f>IF(AND(X7&lt;&gt;L24),1,"")</f>
        <v>1</v>
      </c>
      <c r="Y24" s="19">
        <f>IF(AND(Y7&lt;&gt;L24),1,"")</f>
        <v>1</v>
      </c>
      <c r="Z24" s="19">
        <f>IF(AND(Z7&lt;&gt;L24),1,"")</f>
        <v>1</v>
      </c>
      <c r="AA24" s="19">
        <f>IF(AND(AA7&lt;&gt;L24),1,"")</f>
        <v>1</v>
      </c>
      <c r="AB24" s="19">
        <f>IF(AND(AB7&lt;&gt;L24),1,"")</f>
        <v>1</v>
      </c>
      <c r="AC24" s="19">
        <f>IF(AND(AC7&lt;&gt;L24),1,"")</f>
        <v>1</v>
      </c>
      <c r="AD24" s="19">
        <f>IF(AND(AD7&lt;&gt;L24),1,"")</f>
        <v>1</v>
      </c>
      <c r="AE24" s="19">
        <f>IF(AND(AE7&lt;&gt;L24),1,"")</f>
        <v>1</v>
      </c>
      <c r="AF24" s="19" t="str">
        <f>IF(AND(AF7&lt;&gt;L24),1,"")</f>
        <v/>
      </c>
      <c r="AG24" s="19" t="str">
        <f>IF(AND(AG7&lt;&gt;L24),1,"")</f>
        <v/>
      </c>
      <c r="AH24" s="19" t="str">
        <f>IF(AND(AH7&lt;&gt;L24),1,"")</f>
        <v/>
      </c>
      <c r="AI24" s="19" t="str">
        <f>IF(AND(AI7&lt;&gt;L24),1,"")</f>
        <v/>
      </c>
      <c r="AJ24" s="19" t="str">
        <f>IF(AND(AJ7&lt;&gt;L24),1,"")</f>
        <v/>
      </c>
      <c r="AK24" s="19" t="str">
        <f>IF(AND(AK7&lt;&gt;L24),1,"")</f>
        <v/>
      </c>
      <c r="AN24" s="20" t="str">
        <f>AC$7</f>
        <v>17  RELACIONES PÚBLICAS</v>
      </c>
      <c r="AO24" s="3">
        <f t="shared" si="4"/>
        <v>24</v>
      </c>
      <c r="AP24" s="3">
        <v>17</v>
      </c>
      <c r="AQ24" s="3">
        <f t="shared" si="3"/>
        <v>24</v>
      </c>
      <c r="AR24" s="21" t="str">
        <f t="shared" si="0"/>
        <v>17  RELACIONES PÚBLICAS</v>
      </c>
    </row>
    <row r="25" spans="1:44">
      <c r="A25" s="15" t="s">
        <v>37</v>
      </c>
      <c r="B25" s="22">
        <v>15874710.630000001</v>
      </c>
      <c r="C25" s="22">
        <v>-1801265.86</v>
      </c>
      <c r="D25" s="23">
        <v>14073444.770000001</v>
      </c>
      <c r="E25" s="22">
        <v>13823453.460000001</v>
      </c>
      <c r="F25" s="22">
        <v>13792913.359999999</v>
      </c>
      <c r="G25" s="23">
        <v>249991.31000000052</v>
      </c>
      <c r="K25" s="18" t="str">
        <f t="shared" si="1"/>
        <v/>
      </c>
      <c r="L25" s="14" t="str">
        <f>IF(AND([1]F18A!A53=0),"",[1]F18A!A53)</f>
        <v/>
      </c>
      <c r="M25" s="19">
        <f>IF(AND(M7&lt;&gt;L25),1,"")</f>
        <v>1</v>
      </c>
      <c r="N25" s="19">
        <f>IF(AND(N7&lt;&gt;L25),1,"")</f>
        <v>1</v>
      </c>
      <c r="O25" s="19">
        <f>IF(AND(O7&lt;&gt;L25),1,"")</f>
        <v>1</v>
      </c>
      <c r="P25" s="19">
        <f>IF(AND(P7&lt;&gt;L25),1,"")</f>
        <v>1</v>
      </c>
      <c r="Q25" s="19">
        <f>IF(AND(Q7&lt;&gt;L25),1,"")</f>
        <v>1</v>
      </c>
      <c r="R25" s="19">
        <f>IF(AND(R7&lt;&gt;L25),1,"")</f>
        <v>1</v>
      </c>
      <c r="S25" s="19">
        <f>IF(AND(S7&lt;&gt;L25),1,"")</f>
        <v>1</v>
      </c>
      <c r="T25" s="19">
        <f>IF(AND(T7&lt;&gt;L25),1,"")</f>
        <v>1</v>
      </c>
      <c r="U25" s="19">
        <f>IF(AND(U7&lt;&gt;L25),1,"")</f>
        <v>1</v>
      </c>
      <c r="V25" s="19">
        <f>IF(AND(V7&lt;&gt;L25),1,"")</f>
        <v>1</v>
      </c>
      <c r="W25" s="19">
        <f>IF(AND(W7&lt;&gt;L25),1,"")</f>
        <v>1</v>
      </c>
      <c r="X25" s="19">
        <f>IF(AND(X7&lt;&gt;L25),1,"")</f>
        <v>1</v>
      </c>
      <c r="Y25" s="19">
        <f>IF(AND(Y7&lt;&gt;L25),1,"")</f>
        <v>1</v>
      </c>
      <c r="Z25" s="19">
        <f>IF(AND(Z7&lt;&gt;L25),1,"")</f>
        <v>1</v>
      </c>
      <c r="AA25" s="19">
        <f>IF(AND(AA7&lt;&gt;L25),1,"")</f>
        <v>1</v>
      </c>
      <c r="AB25" s="19">
        <f>IF(AND(AB7&lt;&gt;L25),1,"")</f>
        <v>1</v>
      </c>
      <c r="AC25" s="19">
        <f>IF(AND(AC7&lt;&gt;L25),1,"")</f>
        <v>1</v>
      </c>
      <c r="AD25" s="19">
        <f>IF(AND(AD7&lt;&gt;L25),1,"")</f>
        <v>1</v>
      </c>
      <c r="AE25" s="19">
        <f>IF(AND(AE7&lt;&gt;L25),1,"")</f>
        <v>1</v>
      </c>
      <c r="AF25" s="19" t="str">
        <f>IF(AND(AF7&lt;&gt;L25),1,"")</f>
        <v/>
      </c>
      <c r="AG25" s="19" t="str">
        <f>IF(AND(AG7&lt;&gt;L25),1,"")</f>
        <v/>
      </c>
      <c r="AH25" s="19" t="str">
        <f>IF(AND(AH7&lt;&gt;L25),1,"")</f>
        <v/>
      </c>
      <c r="AI25" s="19" t="str">
        <f>IF(AND(AI7&lt;&gt;L25),1,"")</f>
        <v/>
      </c>
      <c r="AJ25" s="19" t="str">
        <f>IF(AND(AJ7&lt;&gt;L25),1,"")</f>
        <v/>
      </c>
      <c r="AK25" s="19" t="str">
        <f>IF(AND(AK7&lt;&gt;L25),1,"")</f>
        <v/>
      </c>
      <c r="AN25" s="20" t="str">
        <f>AD$7</f>
        <v>18  SECRETARÍA PARTICULAR</v>
      </c>
      <c r="AO25" s="3">
        <f t="shared" si="4"/>
        <v>25</v>
      </c>
      <c r="AP25" s="3">
        <v>18</v>
      </c>
      <c r="AQ25" s="3">
        <f t="shared" si="3"/>
        <v>25</v>
      </c>
      <c r="AR25" s="21" t="str">
        <f t="shared" si="0"/>
        <v>18  SECRETARÍA PARTICULAR</v>
      </c>
    </row>
    <row r="26" spans="1:44">
      <c r="A26" s="15" t="s">
        <v>38</v>
      </c>
      <c r="B26" s="22">
        <v>30630434.399999999</v>
      </c>
      <c r="C26" s="22">
        <v>19106406.710000001</v>
      </c>
      <c r="D26" s="23">
        <v>49736841.109999999</v>
      </c>
      <c r="E26" s="22">
        <v>48784516.090000004</v>
      </c>
      <c r="F26" s="22">
        <v>48752349.700000003</v>
      </c>
      <c r="G26" s="23">
        <v>952325.01999999583</v>
      </c>
      <c r="K26" s="18" t="str">
        <f t="shared" si="1"/>
        <v/>
      </c>
      <c r="L26" s="14" t="str">
        <f>IF(AND([1]F18A!A54=0),"",[1]F18A!A54)</f>
        <v/>
      </c>
      <c r="M26" s="19">
        <f>IF(AND(M7&lt;&gt;L26),1,"")</f>
        <v>1</v>
      </c>
      <c r="N26" s="19">
        <f>IF(AND(N7&lt;&gt;L26),1,"")</f>
        <v>1</v>
      </c>
      <c r="O26" s="19">
        <f>IF(AND(O7&lt;&gt;L26),1,"")</f>
        <v>1</v>
      </c>
      <c r="P26" s="19">
        <f>IF(AND(P7&lt;&gt;L26),1,"")</f>
        <v>1</v>
      </c>
      <c r="Q26" s="19">
        <f>IF(AND(Q7&lt;&gt;L26),1,"")</f>
        <v>1</v>
      </c>
      <c r="R26" s="19">
        <f>IF(AND(R7&lt;&gt;L26),1,"")</f>
        <v>1</v>
      </c>
      <c r="S26" s="19">
        <f>IF(AND(S7&lt;&gt;L26),1,"")</f>
        <v>1</v>
      </c>
      <c r="T26" s="19">
        <f>IF(AND(T7&lt;&gt;L26),1,"")</f>
        <v>1</v>
      </c>
      <c r="U26" s="19">
        <f>IF(AND(U7&lt;&gt;L26),1,"")</f>
        <v>1</v>
      </c>
      <c r="V26" s="19">
        <f>IF(AND(V7&lt;&gt;L26),1,"")</f>
        <v>1</v>
      </c>
      <c r="W26" s="19">
        <f>IF(AND(W7&lt;&gt;L26),1,"")</f>
        <v>1</v>
      </c>
      <c r="X26" s="19">
        <f>IF(AND(X7&lt;&gt;L26),1,"")</f>
        <v>1</v>
      </c>
      <c r="Y26" s="19">
        <f>IF(AND(Y7&lt;&gt;L26),1,"")</f>
        <v>1</v>
      </c>
      <c r="Z26" s="19">
        <f>IF(AND(Z7&lt;&gt;L26),1,"")</f>
        <v>1</v>
      </c>
      <c r="AA26" s="19">
        <f>IF(AND(AA7&lt;&gt;L26),1,"")</f>
        <v>1</v>
      </c>
      <c r="AB26" s="19">
        <f>IF(AND(AB7&lt;&gt;L26),1,"")</f>
        <v>1</v>
      </c>
      <c r="AC26" s="19">
        <f>IF(AND(AC7&lt;&gt;L26),1,"")</f>
        <v>1</v>
      </c>
      <c r="AD26" s="19">
        <f>IF(AND(AD7&lt;&gt;L26),1,"")</f>
        <v>1</v>
      </c>
      <c r="AE26" s="19">
        <f>IF(AND(AE7&lt;&gt;L26),1,"")</f>
        <v>1</v>
      </c>
      <c r="AF26" s="19" t="str">
        <f>IF(AND(AF7&lt;&gt;L26),1,"")</f>
        <v/>
      </c>
      <c r="AG26" s="19" t="str">
        <f>IF(AND(AG7&lt;&gt;L26),1,"")</f>
        <v/>
      </c>
      <c r="AH26" s="19" t="str">
        <f>IF(AND(AH7&lt;&gt;L26),1,"")</f>
        <v/>
      </c>
      <c r="AI26" s="19" t="str">
        <f>IF(AND(AI7&lt;&gt;L26),1,"")</f>
        <v/>
      </c>
      <c r="AJ26" s="19" t="str">
        <f>IF(AND(AJ7&lt;&gt;L26),1,"")</f>
        <v/>
      </c>
      <c r="AK26" s="19" t="str">
        <f>IF(AND(AK7&lt;&gt;L26),1,"")</f>
        <v/>
      </c>
      <c r="AN26" s="20" t="str">
        <f>AE$7</f>
        <v>20  COORDINACIÓN DE PROYECTOS ESTRATÉGICOS</v>
      </c>
      <c r="AO26" s="3">
        <f t="shared" si="4"/>
        <v>26</v>
      </c>
      <c r="AP26" s="3">
        <v>19</v>
      </c>
      <c r="AQ26" s="3">
        <f t="shared" si="3"/>
        <v>26</v>
      </c>
      <c r="AR26" s="21" t="str">
        <f t="shared" si="0"/>
        <v>20  COORDINACIÓN DE PROYECTOS ESTRATÉGICOS</v>
      </c>
    </row>
    <row r="27" spans="1:44">
      <c r="A27" s="15" t="s">
        <v>39</v>
      </c>
      <c r="B27" s="22">
        <v>0</v>
      </c>
      <c r="C27" s="22">
        <v>0</v>
      </c>
      <c r="D27" s="23">
        <v>0</v>
      </c>
      <c r="E27" s="22">
        <v>0</v>
      </c>
      <c r="F27" s="22">
        <v>0</v>
      </c>
      <c r="G27" s="23">
        <v>0</v>
      </c>
      <c r="K27" s="18" t="str">
        <f t="shared" si="1"/>
        <v/>
      </c>
      <c r="L27" s="14" t="str">
        <f>IF(AND([1]F18A!A55=0),"",[1]F18A!A55)</f>
        <v/>
      </c>
      <c r="M27" s="19">
        <f>IF(AND(M7&lt;&gt;L27),1,"")</f>
        <v>1</v>
      </c>
      <c r="N27" s="19">
        <f>IF(AND(N7&lt;&gt;L27),1,"")</f>
        <v>1</v>
      </c>
      <c r="O27" s="19">
        <f>IF(AND(O7&lt;&gt;L27),1,"")</f>
        <v>1</v>
      </c>
      <c r="P27" s="19">
        <f>IF(AND(P7&lt;&gt;L27),1,"")</f>
        <v>1</v>
      </c>
      <c r="Q27" s="19">
        <f>IF(AND(Q7&lt;&gt;L27),1,"")</f>
        <v>1</v>
      </c>
      <c r="R27" s="19">
        <f>IF(AND(R7&lt;&gt;L27),1,"")</f>
        <v>1</v>
      </c>
      <c r="S27" s="19">
        <f>IF(AND(S7&lt;&gt;L27),1,"")</f>
        <v>1</v>
      </c>
      <c r="T27" s="19">
        <f>IF(AND(T7&lt;&gt;L27),1,"")</f>
        <v>1</v>
      </c>
      <c r="U27" s="19">
        <f>IF(AND(U7&lt;&gt;L27),1,"")</f>
        <v>1</v>
      </c>
      <c r="V27" s="19">
        <f>IF(AND(V7&lt;&gt;L27),1,"")</f>
        <v>1</v>
      </c>
      <c r="W27" s="19">
        <f>IF(AND(W7&lt;&gt;L27),1,"")</f>
        <v>1</v>
      </c>
      <c r="X27" s="19">
        <f>IF(AND(X7&lt;&gt;L27),1,"")</f>
        <v>1</v>
      </c>
      <c r="Y27" s="19">
        <f>IF(AND(Y7&lt;&gt;L27),1,"")</f>
        <v>1</v>
      </c>
      <c r="Z27" s="19">
        <f>IF(AND(Z7&lt;&gt;L27),1,"")</f>
        <v>1</v>
      </c>
      <c r="AA27" s="19">
        <f>IF(AND(AA7&lt;&gt;L27),1,"")</f>
        <v>1</v>
      </c>
      <c r="AB27" s="19">
        <f>IF(AND(AB7&lt;&gt;L27),1,"")</f>
        <v>1</v>
      </c>
      <c r="AC27" s="19">
        <f>IF(AND(AC7&lt;&gt;L27),1,"")</f>
        <v>1</v>
      </c>
      <c r="AD27" s="19">
        <f>IF(AND(AD7&lt;&gt;L27),1,"")</f>
        <v>1</v>
      </c>
      <c r="AE27" s="19">
        <f>IF(AND(AE7&lt;&gt;L27),1,"")</f>
        <v>1</v>
      </c>
      <c r="AF27" s="19" t="str">
        <f>IF(AND(AF7&lt;&gt;L27),1,"")</f>
        <v/>
      </c>
      <c r="AG27" s="19" t="str">
        <f>IF(AND(AG7&lt;&gt;L27),1,"")</f>
        <v/>
      </c>
      <c r="AH27" s="19" t="str">
        <f>IF(AND(AH7&lt;&gt;L27),1,"")</f>
        <v/>
      </c>
      <c r="AI27" s="19" t="str">
        <f>IF(AND(AI7&lt;&gt;L27),1,"")</f>
        <v/>
      </c>
      <c r="AJ27" s="19" t="str">
        <f>IF(AND(AJ7&lt;&gt;L27),1,"")</f>
        <v/>
      </c>
      <c r="AK27" s="19" t="str">
        <f>IF(AND(AK7&lt;&gt;L27),1,"")</f>
        <v/>
      </c>
      <c r="AN27" s="20" t="str">
        <f>AF$7</f>
        <v/>
      </c>
      <c r="AO27" s="3" t="b">
        <f t="shared" si="4"/>
        <v>0</v>
      </c>
      <c r="AP27" s="3">
        <v>20</v>
      </c>
      <c r="AQ27" s="3" t="e">
        <f t="shared" si="3"/>
        <v>#NUM!</v>
      </c>
      <c r="AR27" s="21" t="e">
        <f t="shared" si="0"/>
        <v>#NUM!</v>
      </c>
    </row>
    <row r="28" spans="1:44">
      <c r="A28" s="15" t="s">
        <v>39</v>
      </c>
      <c r="B28" s="22">
        <v>0</v>
      </c>
      <c r="C28" s="22">
        <v>0</v>
      </c>
      <c r="D28" s="23">
        <v>0</v>
      </c>
      <c r="E28" s="22">
        <v>0</v>
      </c>
      <c r="F28" s="22">
        <v>0</v>
      </c>
      <c r="G28" s="23">
        <v>0</v>
      </c>
      <c r="K28" s="18" t="str">
        <f t="shared" si="1"/>
        <v/>
      </c>
      <c r="L28" s="14" t="str">
        <f>IF(AND([1]F18A!A56=0),"",[1]F18A!A56)</f>
        <v/>
      </c>
      <c r="M28" s="19">
        <f>IF(AND(M7&lt;&gt;L28),1,"")</f>
        <v>1</v>
      </c>
      <c r="N28" s="19">
        <f>IF(AND(N7&lt;&gt;L28),1,"")</f>
        <v>1</v>
      </c>
      <c r="O28" s="19">
        <f>IF(AND(O7&lt;&gt;L28),1,"")</f>
        <v>1</v>
      </c>
      <c r="P28" s="19">
        <f>IF(AND(P7&lt;&gt;L28),1,"")</f>
        <v>1</v>
      </c>
      <c r="Q28" s="19">
        <f>IF(AND(Q7&lt;&gt;L28),1,"")</f>
        <v>1</v>
      </c>
      <c r="R28" s="19">
        <f>IF(AND(R7&lt;&gt;L28),1,"")</f>
        <v>1</v>
      </c>
      <c r="S28" s="19">
        <f>IF(AND(S7&lt;&gt;L28),1,"")</f>
        <v>1</v>
      </c>
      <c r="T28" s="19">
        <f>IF(AND(T7&lt;&gt;L28),1,"")</f>
        <v>1</v>
      </c>
      <c r="U28" s="19">
        <f>IF(AND(U7&lt;&gt;L28),1,"")</f>
        <v>1</v>
      </c>
      <c r="V28" s="19">
        <f>IF(AND(V7&lt;&gt;L28),1,"")</f>
        <v>1</v>
      </c>
      <c r="W28" s="19">
        <f>IF(AND(W7&lt;&gt;L28),1,"")</f>
        <v>1</v>
      </c>
      <c r="X28" s="19">
        <f>IF(AND(X7&lt;&gt;L28),1,"")</f>
        <v>1</v>
      </c>
      <c r="Y28" s="19">
        <f>IF(AND(Y7&lt;&gt;L28),1,"")</f>
        <v>1</v>
      </c>
      <c r="Z28" s="19">
        <f>IF(AND(Z7&lt;&gt;L28),1,"")</f>
        <v>1</v>
      </c>
      <c r="AA28" s="19">
        <f>IF(AND(AA7&lt;&gt;L28),1,"")</f>
        <v>1</v>
      </c>
      <c r="AB28" s="19">
        <f>IF(AND(AB7&lt;&gt;L28),1,"")</f>
        <v>1</v>
      </c>
      <c r="AC28" s="19">
        <f>IF(AND(AC7&lt;&gt;L28),1,"")</f>
        <v>1</v>
      </c>
      <c r="AD28" s="19">
        <f>IF(AND(AD7&lt;&gt;L28),1,"")</f>
        <v>1</v>
      </c>
      <c r="AE28" s="19">
        <f>IF(AND(AE7&lt;&gt;L28),1,"")</f>
        <v>1</v>
      </c>
      <c r="AF28" s="19" t="str">
        <f>IF(AND(AF7&lt;&gt;L28),1,"")</f>
        <v/>
      </c>
      <c r="AG28" s="19" t="str">
        <f>IF(AND(AG7&lt;&gt;L28),1,"")</f>
        <v/>
      </c>
      <c r="AH28" s="19" t="str">
        <f>IF(AND(AH7&lt;&gt;L28),1,"")</f>
        <v/>
      </c>
      <c r="AI28" s="19" t="str">
        <f>IF(AND(AI7&lt;&gt;L28),1,"")</f>
        <v/>
      </c>
      <c r="AJ28" s="19" t="str">
        <f>IF(AND(AJ7&lt;&gt;L28),1,"")</f>
        <v/>
      </c>
      <c r="AK28" s="19" t="str">
        <f>IF(AND(AK7&lt;&gt;L28),1,"")</f>
        <v/>
      </c>
      <c r="AN28" s="20" t="str">
        <f>AG$7</f>
        <v/>
      </c>
      <c r="AO28" s="3" t="b">
        <f t="shared" si="4"/>
        <v>0</v>
      </c>
      <c r="AP28" s="3">
        <v>21</v>
      </c>
      <c r="AQ28" s="3" t="e">
        <f t="shared" si="3"/>
        <v>#NUM!</v>
      </c>
      <c r="AR28" s="21" t="e">
        <f t="shared" si="0"/>
        <v>#NUM!</v>
      </c>
    </row>
    <row r="29" spans="1:44">
      <c r="A29" s="15" t="s">
        <v>39</v>
      </c>
      <c r="B29" s="22">
        <v>0</v>
      </c>
      <c r="C29" s="22">
        <v>0</v>
      </c>
      <c r="D29" s="23">
        <v>0</v>
      </c>
      <c r="E29" s="22">
        <v>0</v>
      </c>
      <c r="F29" s="22">
        <v>0</v>
      </c>
      <c r="G29" s="23">
        <v>0</v>
      </c>
      <c r="K29" s="18" t="str">
        <f t="shared" si="1"/>
        <v/>
      </c>
      <c r="L29" s="14" t="str">
        <f>IF(AND([1]F18A!A57=0),"",[1]F18A!A57)</f>
        <v/>
      </c>
      <c r="M29" s="19">
        <f>IF(AND(M7&lt;&gt;L29),1,"")</f>
        <v>1</v>
      </c>
      <c r="N29" s="19">
        <f>IF(AND(N7&lt;&gt;L29),1,"")</f>
        <v>1</v>
      </c>
      <c r="O29" s="19">
        <f>IF(AND(O7&lt;&gt;L29),1,"")</f>
        <v>1</v>
      </c>
      <c r="P29" s="19">
        <f>IF(AND(P7&lt;&gt;L29),1,"")</f>
        <v>1</v>
      </c>
      <c r="Q29" s="19">
        <f>IF(AND(Q7&lt;&gt;L29),1,"")</f>
        <v>1</v>
      </c>
      <c r="R29" s="19">
        <f>IF(AND(R7&lt;&gt;L29),1,"")</f>
        <v>1</v>
      </c>
      <c r="S29" s="19">
        <f>IF(AND(S7&lt;&gt;L29),1,"")</f>
        <v>1</v>
      </c>
      <c r="T29" s="19">
        <f>IF(AND(T7&lt;&gt;L29),1,"")</f>
        <v>1</v>
      </c>
      <c r="U29" s="19">
        <f>IF(AND(U7&lt;&gt;L29),1,"")</f>
        <v>1</v>
      </c>
      <c r="V29" s="19">
        <f>IF(AND(V7&lt;&gt;L29),1,"")</f>
        <v>1</v>
      </c>
      <c r="W29" s="19">
        <f>IF(AND(W7&lt;&gt;L29),1,"")</f>
        <v>1</v>
      </c>
      <c r="X29" s="19">
        <f>IF(AND(X7&lt;&gt;L29),1,"")</f>
        <v>1</v>
      </c>
      <c r="Y29" s="19">
        <f>IF(AND(Y7&lt;&gt;L29),1,"")</f>
        <v>1</v>
      </c>
      <c r="Z29" s="19">
        <f>IF(AND(Z7&lt;&gt;L29),1,"")</f>
        <v>1</v>
      </c>
      <c r="AA29" s="19">
        <f>IF(AND(AA7&lt;&gt;L29),1,"")</f>
        <v>1</v>
      </c>
      <c r="AB29" s="19">
        <f>IF(AND(AB7&lt;&gt;L29),1,"")</f>
        <v>1</v>
      </c>
      <c r="AC29" s="19">
        <f>IF(AND(AC7&lt;&gt;L29),1,"")</f>
        <v>1</v>
      </c>
      <c r="AD29" s="19">
        <f>IF(AND(AD7&lt;&gt;L29),1,"")</f>
        <v>1</v>
      </c>
      <c r="AE29" s="19">
        <f>IF(AND(AE7&lt;&gt;L29),1,"")</f>
        <v>1</v>
      </c>
      <c r="AF29" s="19" t="str">
        <f>IF(AND(AF7&lt;&gt;L29),1,"")</f>
        <v/>
      </c>
      <c r="AG29" s="19" t="str">
        <f>IF(AND(AG7&lt;&gt;L29),1,"")</f>
        <v/>
      </c>
      <c r="AH29" s="19" t="str">
        <f>IF(AND(AH7&lt;&gt;L29),1,"")</f>
        <v/>
      </c>
      <c r="AI29" s="19" t="str">
        <f>IF(AND(AI7&lt;&gt;L29),1,"")</f>
        <v/>
      </c>
      <c r="AJ29" s="19" t="str">
        <f>IF(AND(AJ7&lt;&gt;L29),1,"")</f>
        <v/>
      </c>
      <c r="AK29" s="19" t="str">
        <f>IF(AND(AK7&lt;&gt;L29),1,"")</f>
        <v/>
      </c>
      <c r="AN29" s="20" t="str">
        <f>AH$7</f>
        <v/>
      </c>
      <c r="AO29" s="3" t="b">
        <f t="shared" si="4"/>
        <v>0</v>
      </c>
      <c r="AP29" s="3">
        <v>22</v>
      </c>
      <c r="AQ29" s="3" t="e">
        <f t="shared" si="3"/>
        <v>#NUM!</v>
      </c>
      <c r="AR29" s="21" t="e">
        <f t="shared" si="0"/>
        <v>#NUM!</v>
      </c>
    </row>
    <row r="30" spans="1:44">
      <c r="A30" s="15" t="s">
        <v>39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3">
        <v>0</v>
      </c>
      <c r="K30" s="18" t="str">
        <f t="shared" si="1"/>
        <v/>
      </c>
      <c r="L30" s="14" t="str">
        <f>IF(AND([1]F18A!A58=0),"",[1]F18A!A58)</f>
        <v/>
      </c>
      <c r="M30" s="19">
        <f>IF(AND(M7&lt;&gt;L30),1,"")</f>
        <v>1</v>
      </c>
      <c r="N30" s="19">
        <f>IF(AND(N7&lt;&gt;L30),1,"")</f>
        <v>1</v>
      </c>
      <c r="O30" s="19">
        <f>IF(AND(O7&lt;&gt;L30),1,"")</f>
        <v>1</v>
      </c>
      <c r="P30" s="19">
        <f>IF(AND(P7&lt;&gt;L30),1,"")</f>
        <v>1</v>
      </c>
      <c r="Q30" s="19">
        <f>IF(AND(Q7&lt;&gt;L30),1,"")</f>
        <v>1</v>
      </c>
      <c r="R30" s="19">
        <f>IF(AND(R7&lt;&gt;L30),1,"")</f>
        <v>1</v>
      </c>
      <c r="S30" s="19">
        <f>IF(AND(S7&lt;&gt;L30),1,"")</f>
        <v>1</v>
      </c>
      <c r="T30" s="19">
        <f>IF(AND(T7&lt;&gt;L30),1,"")</f>
        <v>1</v>
      </c>
      <c r="U30" s="19">
        <f>IF(AND(U7&lt;&gt;L30),1,"")</f>
        <v>1</v>
      </c>
      <c r="V30" s="19">
        <f>IF(AND(V7&lt;&gt;L30),1,"")</f>
        <v>1</v>
      </c>
      <c r="W30" s="19">
        <f>IF(AND(W7&lt;&gt;L30),1,"")</f>
        <v>1</v>
      </c>
      <c r="X30" s="19">
        <f>IF(AND(X7&lt;&gt;L30),1,"")</f>
        <v>1</v>
      </c>
      <c r="Y30" s="19">
        <f>IF(AND(Y7&lt;&gt;L30),1,"")</f>
        <v>1</v>
      </c>
      <c r="Z30" s="19">
        <f>IF(AND(Z7&lt;&gt;L30),1,"")</f>
        <v>1</v>
      </c>
      <c r="AA30" s="19">
        <f>IF(AND(AA7&lt;&gt;L30),1,"")</f>
        <v>1</v>
      </c>
      <c r="AB30" s="19">
        <f>IF(AND(AB7&lt;&gt;L30),1,"")</f>
        <v>1</v>
      </c>
      <c r="AC30" s="19">
        <f>IF(AND(AC7&lt;&gt;L30),1,"")</f>
        <v>1</v>
      </c>
      <c r="AD30" s="19">
        <f>IF(AND(AD7&lt;&gt;L30),1,"")</f>
        <v>1</v>
      </c>
      <c r="AE30" s="19">
        <f>IF(AND(AE7&lt;&gt;L30),1,"")</f>
        <v>1</v>
      </c>
      <c r="AF30" s="19" t="str">
        <f>IF(AND(AF7&lt;&gt;L30),1,"")</f>
        <v/>
      </c>
      <c r="AG30" s="19" t="str">
        <f>IF(AND(AG7&lt;&gt;L30),1,"")</f>
        <v/>
      </c>
      <c r="AH30" s="19" t="str">
        <f>IF(AND(AH7&lt;&gt;L30),1,"")</f>
        <v/>
      </c>
      <c r="AI30" s="19" t="str">
        <f>IF(AND(AI7&lt;&gt;L30),1,"")</f>
        <v/>
      </c>
      <c r="AJ30" s="19" t="str">
        <f>IF(AND(AJ7&lt;&gt;L30),1,"")</f>
        <v/>
      </c>
      <c r="AK30" s="19" t="str">
        <f>IF(AND(AK7&lt;&gt;L30),1,"")</f>
        <v/>
      </c>
      <c r="AN30" s="20" t="str">
        <f>AI$7</f>
        <v/>
      </c>
      <c r="AO30" s="3" t="b">
        <f t="shared" si="4"/>
        <v>0</v>
      </c>
      <c r="AP30" s="3">
        <v>23</v>
      </c>
      <c r="AQ30" s="3" t="e">
        <f t="shared" si="3"/>
        <v>#NUM!</v>
      </c>
      <c r="AR30" s="21" t="e">
        <f t="shared" si="0"/>
        <v>#NUM!</v>
      </c>
    </row>
    <row r="31" spans="1:44">
      <c r="A31" s="15" t="s">
        <v>39</v>
      </c>
      <c r="B31" s="22">
        <v>0</v>
      </c>
      <c r="C31" s="22">
        <v>0</v>
      </c>
      <c r="D31" s="23">
        <v>0</v>
      </c>
      <c r="E31" s="22">
        <v>0</v>
      </c>
      <c r="F31" s="22">
        <v>0</v>
      </c>
      <c r="G31" s="23">
        <v>0</v>
      </c>
      <c r="K31" s="18" t="str">
        <f t="shared" si="1"/>
        <v/>
      </c>
      <c r="L31" s="14" t="str">
        <f>IF(AND([1]F18A!A59=0),"",[1]F18A!A59)</f>
        <v/>
      </c>
      <c r="M31" s="19">
        <f>IF(AND(M7&lt;&gt;L31),1,"")</f>
        <v>1</v>
      </c>
      <c r="N31" s="19">
        <f>IF(AND(N7&lt;&gt;L31),1,"")</f>
        <v>1</v>
      </c>
      <c r="O31" s="19">
        <f>IF(AND(O7&lt;&gt;L31),1,"")</f>
        <v>1</v>
      </c>
      <c r="P31" s="19">
        <f>IF(AND(P7&lt;&gt;L31),1,"")</f>
        <v>1</v>
      </c>
      <c r="Q31" s="19">
        <f>IF(AND(Q7&lt;&gt;L31),1,"")</f>
        <v>1</v>
      </c>
      <c r="R31" s="19">
        <f>IF(AND(R7&lt;&gt;L31),1,"")</f>
        <v>1</v>
      </c>
      <c r="S31" s="19">
        <f>IF(AND(S7&lt;&gt;L31),1,"")</f>
        <v>1</v>
      </c>
      <c r="T31" s="19">
        <f>IF(AND(T7&lt;&gt;L31),1,"")</f>
        <v>1</v>
      </c>
      <c r="U31" s="19">
        <f>IF(AND(U7&lt;&gt;L31),1,"")</f>
        <v>1</v>
      </c>
      <c r="V31" s="19">
        <f>IF(AND(V7&lt;&gt;L31),1,"")</f>
        <v>1</v>
      </c>
      <c r="W31" s="19">
        <f>IF(AND(W7&lt;&gt;L31),1,"")</f>
        <v>1</v>
      </c>
      <c r="X31" s="19">
        <f>IF(AND(X7&lt;&gt;L31),1,"")</f>
        <v>1</v>
      </c>
      <c r="Y31" s="19">
        <f>IF(AND(Y7&lt;&gt;L31),1,"")</f>
        <v>1</v>
      </c>
      <c r="Z31" s="19">
        <f>IF(AND(Z7&lt;&gt;L31),1,"")</f>
        <v>1</v>
      </c>
      <c r="AA31" s="19">
        <f>IF(AND(AA7&lt;&gt;L31),1,"")</f>
        <v>1</v>
      </c>
      <c r="AB31" s="19">
        <f>IF(AND(AB7&lt;&gt;L31),1,"")</f>
        <v>1</v>
      </c>
      <c r="AC31" s="19">
        <f>IF(AND(AC7&lt;&gt;L31),1,"")</f>
        <v>1</v>
      </c>
      <c r="AD31" s="19">
        <f>IF(AND(AD7&lt;&gt;L31),1,"")</f>
        <v>1</v>
      </c>
      <c r="AE31" s="19">
        <f>IF(AND(AE7&lt;&gt;L31),1,"")</f>
        <v>1</v>
      </c>
      <c r="AF31" s="19" t="str">
        <f>IF(AND(AF7&lt;&gt;L31),1,"")</f>
        <v/>
      </c>
      <c r="AG31" s="19" t="str">
        <f>IF(AND(AG7&lt;&gt;L31),1,"")</f>
        <v/>
      </c>
      <c r="AH31" s="19" t="str">
        <f>IF(AND(AH7&lt;&gt;L31),1,"")</f>
        <v/>
      </c>
      <c r="AI31" s="19" t="str">
        <f>IF(AND(AI7&lt;&gt;L31),1,"")</f>
        <v/>
      </c>
      <c r="AJ31" s="19" t="str">
        <f>IF(AND(AJ7&lt;&gt;L31),1,"")</f>
        <v/>
      </c>
      <c r="AK31" s="19" t="str">
        <f>IF(AND(AK7&lt;&gt;L31),1,"")</f>
        <v/>
      </c>
      <c r="AN31" s="20" t="str">
        <f>AJ$7</f>
        <v/>
      </c>
      <c r="AO31" s="3" t="b">
        <f t="shared" si="4"/>
        <v>0</v>
      </c>
      <c r="AP31" s="3">
        <v>24</v>
      </c>
      <c r="AQ31" s="3" t="e">
        <f t="shared" si="3"/>
        <v>#NUM!</v>
      </c>
      <c r="AR31" s="21" t="e">
        <f t="shared" si="0"/>
        <v>#NUM!</v>
      </c>
    </row>
    <row r="32" spans="1:44">
      <c r="A32" s="15" t="s">
        <v>39</v>
      </c>
      <c r="B32" s="22">
        <v>0</v>
      </c>
      <c r="C32" s="22">
        <v>0</v>
      </c>
      <c r="D32" s="23">
        <v>0</v>
      </c>
      <c r="E32" s="22">
        <v>0</v>
      </c>
      <c r="F32" s="22">
        <v>0</v>
      </c>
      <c r="G32" s="23">
        <v>0</v>
      </c>
      <c r="K32" s="18" t="str">
        <f t="shared" si="1"/>
        <v/>
      </c>
      <c r="L32" s="14" t="str">
        <f>IF(AND([1]F18A!A60=0),"",[1]F18A!A60)</f>
        <v/>
      </c>
      <c r="M32" s="19">
        <f>IF(AND(M7&lt;&gt;L32),1,"")</f>
        <v>1</v>
      </c>
      <c r="N32" s="19">
        <f>IF(AND(N7&lt;&gt;L32),1,"")</f>
        <v>1</v>
      </c>
      <c r="O32" s="19">
        <f>IF(AND(O7&lt;&gt;L32),1,"")</f>
        <v>1</v>
      </c>
      <c r="P32" s="19">
        <f>IF(AND(P7&lt;&gt;L32),1,"")</f>
        <v>1</v>
      </c>
      <c r="Q32" s="19">
        <f>IF(AND(Q7&lt;&gt;L32),1,"")</f>
        <v>1</v>
      </c>
      <c r="R32" s="19">
        <f>IF(AND(R7&lt;&gt;L32),1,"")</f>
        <v>1</v>
      </c>
      <c r="S32" s="19">
        <f>IF(AND(S7&lt;&gt;L32),1,"")</f>
        <v>1</v>
      </c>
      <c r="T32" s="19">
        <f>IF(AND(T7&lt;&gt;L32),1,"")</f>
        <v>1</v>
      </c>
      <c r="U32" s="19">
        <f>IF(AND(U7&lt;&gt;L32),1,"")</f>
        <v>1</v>
      </c>
      <c r="V32" s="19">
        <f>IF(AND(V7&lt;&gt;L32),1,"")</f>
        <v>1</v>
      </c>
      <c r="W32" s="19">
        <f>IF(AND(W7&lt;&gt;L32),1,"")</f>
        <v>1</v>
      </c>
      <c r="X32" s="19">
        <f>IF(AND(X7&lt;&gt;L32),1,"")</f>
        <v>1</v>
      </c>
      <c r="Y32" s="19">
        <f>IF(AND(Y7&lt;&gt;L32),1,"")</f>
        <v>1</v>
      </c>
      <c r="Z32" s="19">
        <f>IF(AND(Z7&lt;&gt;L32),1,"")</f>
        <v>1</v>
      </c>
      <c r="AA32" s="19">
        <f>IF(AND(AA7&lt;&gt;L32),1,"")</f>
        <v>1</v>
      </c>
      <c r="AB32" s="19">
        <f>IF(AND(AB7&lt;&gt;L32),1,"")</f>
        <v>1</v>
      </c>
      <c r="AC32" s="19">
        <f>IF(AND(AC7&lt;&gt;L32),1,"")</f>
        <v>1</v>
      </c>
      <c r="AD32" s="19">
        <f>IF(AND(AD7&lt;&gt;L32),1,"")</f>
        <v>1</v>
      </c>
      <c r="AE32" s="19">
        <f>IF(AND(AE7&lt;&gt;L32),1,"")</f>
        <v>1</v>
      </c>
      <c r="AF32" s="19" t="str">
        <f>IF(AND(AF7&lt;&gt;L32),1,"")</f>
        <v/>
      </c>
      <c r="AG32" s="19" t="str">
        <f>IF(AND(AG7&lt;&gt;L32),1,"")</f>
        <v/>
      </c>
      <c r="AH32" s="19" t="str">
        <f>IF(AND(AH7&lt;&gt;L32),1,"")</f>
        <v/>
      </c>
      <c r="AI32" s="19" t="str">
        <f>IF(AND(AI7&lt;&gt;L32),1,"")</f>
        <v/>
      </c>
      <c r="AJ32" s="19" t="str">
        <f>IF(AND(AJ7&lt;&gt;L32),1,"")</f>
        <v/>
      </c>
      <c r="AK32" s="19" t="str">
        <f>IF(AND(AK7&lt;&gt;L32),1,"")</f>
        <v/>
      </c>
      <c r="AN32" s="20" t="str">
        <f>AK$7</f>
        <v/>
      </c>
      <c r="AO32" s="3" t="b">
        <f t="shared" si="4"/>
        <v>0</v>
      </c>
      <c r="AP32" s="3">
        <v>25</v>
      </c>
      <c r="AQ32" s="3" t="e">
        <f t="shared" si="3"/>
        <v>#NUM!</v>
      </c>
      <c r="AR32" s="21" t="e">
        <f t="shared" si="0"/>
        <v>#NUM!</v>
      </c>
    </row>
    <row r="33" spans="1:44">
      <c r="A33" s="15" t="s">
        <v>39</v>
      </c>
      <c r="B33" s="22">
        <v>0</v>
      </c>
      <c r="C33" s="22">
        <v>0</v>
      </c>
      <c r="D33" s="23">
        <v>0</v>
      </c>
      <c r="E33" s="22">
        <v>0</v>
      </c>
      <c r="F33" s="22">
        <v>0</v>
      </c>
      <c r="G33" s="23">
        <v>0</v>
      </c>
      <c r="AN33" s="20" t="str">
        <f>K8</f>
        <v/>
      </c>
      <c r="AO33" s="3" t="b">
        <f t="shared" si="4"/>
        <v>0</v>
      </c>
      <c r="AP33" s="3">
        <v>26</v>
      </c>
      <c r="AQ33" s="3" t="e">
        <f t="shared" si="3"/>
        <v>#NUM!</v>
      </c>
      <c r="AR33" s="21" t="e">
        <f t="shared" si="0"/>
        <v>#NUM!</v>
      </c>
    </row>
    <row r="34" spans="1:44">
      <c r="A34" s="15" t="s">
        <v>39</v>
      </c>
      <c r="B34" s="22">
        <v>0</v>
      </c>
      <c r="C34" s="22">
        <v>0</v>
      </c>
      <c r="D34" s="23">
        <v>0</v>
      </c>
      <c r="E34" s="22">
        <v>0</v>
      </c>
      <c r="F34" s="22">
        <v>0</v>
      </c>
      <c r="G34" s="23">
        <v>0</v>
      </c>
      <c r="AN34" s="20" t="str">
        <f t="shared" ref="AN34:AN57" si="5">K9</f>
        <v/>
      </c>
      <c r="AO34" s="3" t="b">
        <f t="shared" si="4"/>
        <v>0</v>
      </c>
      <c r="AP34" s="3">
        <v>27</v>
      </c>
      <c r="AQ34" s="3" t="e">
        <f t="shared" si="3"/>
        <v>#NUM!</v>
      </c>
      <c r="AR34" s="21" t="e">
        <f t="shared" si="0"/>
        <v>#NUM!</v>
      </c>
    </row>
    <row r="35" spans="1:44">
      <c r="A35" s="15" t="s">
        <v>39</v>
      </c>
      <c r="B35" s="22">
        <v>0</v>
      </c>
      <c r="C35" s="22">
        <v>0</v>
      </c>
      <c r="D35" s="23">
        <v>0</v>
      </c>
      <c r="E35" s="22">
        <v>0</v>
      </c>
      <c r="F35" s="22">
        <v>0</v>
      </c>
      <c r="G35" s="23">
        <v>0</v>
      </c>
      <c r="AN35" s="20" t="str">
        <f t="shared" si="5"/>
        <v/>
      </c>
      <c r="AO35" s="3" t="b">
        <f t="shared" si="4"/>
        <v>0</v>
      </c>
      <c r="AP35" s="3">
        <v>28</v>
      </c>
      <c r="AQ35" s="3" t="e">
        <f t="shared" si="3"/>
        <v>#NUM!</v>
      </c>
      <c r="AR35" s="21" t="e">
        <f t="shared" si="0"/>
        <v>#NUM!</v>
      </c>
    </row>
    <row r="36" spans="1:44">
      <c r="A36" s="15" t="s">
        <v>39</v>
      </c>
      <c r="B36" s="22">
        <v>0</v>
      </c>
      <c r="C36" s="22">
        <v>0</v>
      </c>
      <c r="D36" s="23">
        <v>0</v>
      </c>
      <c r="E36" s="22">
        <v>0</v>
      </c>
      <c r="F36" s="22">
        <v>0</v>
      </c>
      <c r="G36" s="23">
        <v>0</v>
      </c>
      <c r="AN36" s="20" t="str">
        <f t="shared" si="5"/>
        <v/>
      </c>
      <c r="AO36" s="3" t="b">
        <f t="shared" si="4"/>
        <v>0</v>
      </c>
      <c r="AP36" s="3">
        <v>29</v>
      </c>
      <c r="AQ36" s="3" t="e">
        <f t="shared" si="3"/>
        <v>#NUM!</v>
      </c>
      <c r="AR36" s="21" t="e">
        <f t="shared" si="0"/>
        <v>#NUM!</v>
      </c>
    </row>
    <row r="37" spans="1:44">
      <c r="A37" s="15" t="s">
        <v>39</v>
      </c>
      <c r="B37" s="22">
        <v>0</v>
      </c>
      <c r="C37" s="22">
        <v>0</v>
      </c>
      <c r="D37" s="23">
        <v>0</v>
      </c>
      <c r="E37" s="22">
        <v>0</v>
      </c>
      <c r="F37" s="22">
        <v>0</v>
      </c>
      <c r="G37" s="23">
        <v>0</v>
      </c>
      <c r="AN37" s="20" t="str">
        <f t="shared" si="5"/>
        <v/>
      </c>
      <c r="AO37" s="3" t="b">
        <f t="shared" si="4"/>
        <v>0</v>
      </c>
      <c r="AP37" s="3">
        <v>30</v>
      </c>
      <c r="AQ37" s="3" t="e">
        <f t="shared" si="3"/>
        <v>#NUM!</v>
      </c>
      <c r="AR37" s="21" t="e">
        <f t="shared" si="0"/>
        <v>#NUM!</v>
      </c>
    </row>
    <row r="38" spans="1:44">
      <c r="A38" s="15" t="s">
        <v>39</v>
      </c>
      <c r="B38" s="22">
        <v>0</v>
      </c>
      <c r="C38" s="22">
        <v>0</v>
      </c>
      <c r="D38" s="23">
        <v>0</v>
      </c>
      <c r="E38" s="22">
        <v>0</v>
      </c>
      <c r="F38" s="22">
        <v>0</v>
      </c>
      <c r="G38" s="23">
        <v>0</v>
      </c>
      <c r="AN38" s="20" t="str">
        <f t="shared" si="5"/>
        <v/>
      </c>
      <c r="AO38" s="3" t="b">
        <f t="shared" si="4"/>
        <v>0</v>
      </c>
      <c r="AP38" s="3">
        <v>31</v>
      </c>
      <c r="AQ38" s="3" t="e">
        <f t="shared" si="3"/>
        <v>#NUM!</v>
      </c>
      <c r="AR38" s="21" t="e">
        <f t="shared" si="0"/>
        <v>#NUM!</v>
      </c>
    </row>
    <row r="39" spans="1:44">
      <c r="A39" s="15" t="s">
        <v>39</v>
      </c>
      <c r="B39" s="22">
        <v>0</v>
      </c>
      <c r="C39" s="22">
        <v>0</v>
      </c>
      <c r="D39" s="23">
        <v>0</v>
      </c>
      <c r="E39" s="22">
        <v>0</v>
      </c>
      <c r="F39" s="22">
        <v>0</v>
      </c>
      <c r="G39" s="23">
        <v>0</v>
      </c>
      <c r="AN39" s="20" t="str">
        <f t="shared" si="5"/>
        <v/>
      </c>
      <c r="AO39" s="3" t="b">
        <f t="shared" si="4"/>
        <v>0</v>
      </c>
      <c r="AP39" s="3">
        <v>32</v>
      </c>
      <c r="AQ39" s="3" t="e">
        <f t="shared" si="3"/>
        <v>#NUM!</v>
      </c>
      <c r="AR39" s="21" t="e">
        <f t="shared" si="0"/>
        <v>#NUM!</v>
      </c>
    </row>
    <row r="40" spans="1:44">
      <c r="A40" s="15" t="s">
        <v>39</v>
      </c>
      <c r="B40" s="22">
        <v>0</v>
      </c>
      <c r="C40" s="22">
        <v>0</v>
      </c>
      <c r="D40" s="23">
        <v>0</v>
      </c>
      <c r="E40" s="22">
        <v>0</v>
      </c>
      <c r="F40" s="22">
        <v>0</v>
      </c>
      <c r="G40" s="23">
        <v>0</v>
      </c>
      <c r="AN40" s="20" t="str">
        <f t="shared" si="5"/>
        <v/>
      </c>
      <c r="AO40" s="3" t="b">
        <f t="shared" si="4"/>
        <v>0</v>
      </c>
      <c r="AP40" s="3">
        <v>33</v>
      </c>
      <c r="AQ40" s="3" t="e">
        <f t="shared" si="3"/>
        <v>#NUM!</v>
      </c>
      <c r="AR40" s="21" t="e">
        <f t="shared" si="0"/>
        <v>#NUM!</v>
      </c>
    </row>
    <row r="41" spans="1:44" ht="15" customHeight="1">
      <c r="A41" s="15" t="s">
        <v>39</v>
      </c>
      <c r="B41" s="22">
        <v>0</v>
      </c>
      <c r="C41" s="22">
        <v>0</v>
      </c>
      <c r="D41" s="23">
        <v>0</v>
      </c>
      <c r="E41" s="22">
        <v>0</v>
      </c>
      <c r="F41" s="22">
        <v>0</v>
      </c>
      <c r="G41" s="23">
        <v>0</v>
      </c>
      <c r="AN41" s="20" t="str">
        <f t="shared" si="5"/>
        <v/>
      </c>
      <c r="AO41" s="3" t="b">
        <f t="shared" si="4"/>
        <v>0</v>
      </c>
      <c r="AP41" s="3">
        <v>34</v>
      </c>
      <c r="AQ41" s="3" t="e">
        <f t="shared" si="3"/>
        <v>#NUM!</v>
      </c>
      <c r="AR41" s="21" t="e">
        <f t="shared" si="0"/>
        <v>#NUM!</v>
      </c>
    </row>
    <row r="42" spans="1:44">
      <c r="A42" s="15" t="s">
        <v>39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3">
        <v>0</v>
      </c>
      <c r="AN42" s="20" t="str">
        <f t="shared" si="5"/>
        <v/>
      </c>
      <c r="AO42" s="3" t="b">
        <f t="shared" si="4"/>
        <v>0</v>
      </c>
      <c r="AP42" s="3">
        <v>35</v>
      </c>
      <c r="AQ42" s="3" t="e">
        <f t="shared" si="3"/>
        <v>#NUM!</v>
      </c>
      <c r="AR42" s="21" t="e">
        <f t="shared" si="0"/>
        <v>#NUM!</v>
      </c>
    </row>
    <row r="43" spans="1:44">
      <c r="A43" s="15" t="s">
        <v>39</v>
      </c>
      <c r="B43" s="22">
        <v>0</v>
      </c>
      <c r="C43" s="22">
        <v>0</v>
      </c>
      <c r="D43" s="23">
        <v>0</v>
      </c>
      <c r="E43" s="22">
        <v>0</v>
      </c>
      <c r="F43" s="22">
        <v>0</v>
      </c>
      <c r="G43" s="23">
        <v>0</v>
      </c>
      <c r="AN43" s="20" t="str">
        <f t="shared" si="5"/>
        <v/>
      </c>
      <c r="AO43" s="3" t="b">
        <f t="shared" si="4"/>
        <v>0</v>
      </c>
      <c r="AP43" s="3">
        <v>36</v>
      </c>
      <c r="AQ43" s="3" t="e">
        <f t="shared" si="3"/>
        <v>#NUM!</v>
      </c>
      <c r="AR43" s="21" t="e">
        <f t="shared" si="0"/>
        <v>#NUM!</v>
      </c>
    </row>
    <row r="44" spans="1:44">
      <c r="A44" s="15" t="s">
        <v>39</v>
      </c>
      <c r="B44" s="22">
        <v>0</v>
      </c>
      <c r="C44" s="22">
        <v>0</v>
      </c>
      <c r="D44" s="23">
        <v>0</v>
      </c>
      <c r="E44" s="22">
        <v>0</v>
      </c>
      <c r="F44" s="22">
        <v>0</v>
      </c>
      <c r="G44" s="23">
        <v>0</v>
      </c>
      <c r="AN44" s="20" t="str">
        <f t="shared" si="5"/>
        <v/>
      </c>
      <c r="AO44" s="3" t="b">
        <f t="shared" si="4"/>
        <v>0</v>
      </c>
      <c r="AP44" s="3">
        <v>37</v>
      </c>
      <c r="AQ44" s="3" t="e">
        <f t="shared" si="3"/>
        <v>#NUM!</v>
      </c>
      <c r="AR44" s="21" t="e">
        <f t="shared" si="0"/>
        <v>#NUM!</v>
      </c>
    </row>
    <row r="45" spans="1:44">
      <c r="A45" s="15" t="s">
        <v>39</v>
      </c>
      <c r="B45" s="22">
        <v>0</v>
      </c>
      <c r="C45" s="22">
        <v>0</v>
      </c>
      <c r="D45" s="23">
        <v>0</v>
      </c>
      <c r="E45" s="22">
        <v>0</v>
      </c>
      <c r="F45" s="22">
        <v>0</v>
      </c>
      <c r="G45" s="23">
        <v>0</v>
      </c>
      <c r="AN45" s="20" t="str">
        <f t="shared" si="5"/>
        <v/>
      </c>
      <c r="AO45" s="3" t="b">
        <f t="shared" si="4"/>
        <v>0</v>
      </c>
      <c r="AP45" s="3">
        <v>38</v>
      </c>
      <c r="AQ45" s="3" t="e">
        <f t="shared" si="3"/>
        <v>#NUM!</v>
      </c>
      <c r="AR45" s="21" t="e">
        <f t="shared" si="0"/>
        <v>#NUM!</v>
      </c>
    </row>
    <row r="46" spans="1:44">
      <c r="A46" s="15" t="s">
        <v>39</v>
      </c>
      <c r="B46" s="22">
        <v>0</v>
      </c>
      <c r="C46" s="22">
        <v>0</v>
      </c>
      <c r="D46" s="23">
        <v>0</v>
      </c>
      <c r="E46" s="22">
        <v>0</v>
      </c>
      <c r="F46" s="22">
        <v>0</v>
      </c>
      <c r="G46" s="23">
        <v>0</v>
      </c>
      <c r="AN46" s="20" t="str">
        <f t="shared" si="5"/>
        <v/>
      </c>
      <c r="AO46" s="3" t="b">
        <f t="shared" si="4"/>
        <v>0</v>
      </c>
      <c r="AP46" s="3">
        <v>39</v>
      </c>
      <c r="AQ46" s="3" t="e">
        <f t="shared" si="3"/>
        <v>#NUM!</v>
      </c>
      <c r="AR46" s="21" t="e">
        <f t="shared" si="0"/>
        <v>#NUM!</v>
      </c>
    </row>
    <row r="47" spans="1:44">
      <c r="A47" s="15" t="s">
        <v>39</v>
      </c>
      <c r="B47" s="22">
        <v>0</v>
      </c>
      <c r="C47" s="22">
        <v>0</v>
      </c>
      <c r="D47" s="23">
        <v>0</v>
      </c>
      <c r="E47" s="22">
        <v>0</v>
      </c>
      <c r="F47" s="22">
        <v>0</v>
      </c>
      <c r="G47" s="23">
        <v>0</v>
      </c>
      <c r="AN47" s="20" t="str">
        <f t="shared" si="5"/>
        <v/>
      </c>
      <c r="AO47" s="3" t="b">
        <f t="shared" si="4"/>
        <v>0</v>
      </c>
      <c r="AP47" s="3">
        <v>40</v>
      </c>
      <c r="AQ47" s="3" t="e">
        <f t="shared" si="3"/>
        <v>#NUM!</v>
      </c>
      <c r="AR47" s="21" t="e">
        <f t="shared" si="0"/>
        <v>#NUM!</v>
      </c>
    </row>
    <row r="48" spans="1:44">
      <c r="A48" s="15" t="s">
        <v>39</v>
      </c>
      <c r="B48" s="22">
        <v>0</v>
      </c>
      <c r="C48" s="22">
        <v>0</v>
      </c>
      <c r="D48" s="23">
        <v>0</v>
      </c>
      <c r="E48" s="22">
        <v>0</v>
      </c>
      <c r="F48" s="22">
        <v>0</v>
      </c>
      <c r="G48" s="23">
        <v>0</v>
      </c>
      <c r="AN48" s="20" t="str">
        <f t="shared" si="5"/>
        <v/>
      </c>
      <c r="AO48" s="3" t="b">
        <f t="shared" si="4"/>
        <v>0</v>
      </c>
      <c r="AP48" s="3">
        <v>41</v>
      </c>
      <c r="AQ48" s="3" t="e">
        <f t="shared" si="3"/>
        <v>#NUM!</v>
      </c>
      <c r="AR48" s="21" t="e">
        <f t="shared" si="0"/>
        <v>#NUM!</v>
      </c>
    </row>
    <row r="49" spans="1:44">
      <c r="A49" s="15" t="s">
        <v>39</v>
      </c>
      <c r="B49" s="22">
        <v>0</v>
      </c>
      <c r="C49" s="22">
        <v>0</v>
      </c>
      <c r="D49" s="23">
        <v>0</v>
      </c>
      <c r="E49" s="22">
        <v>0</v>
      </c>
      <c r="F49" s="22">
        <v>0</v>
      </c>
      <c r="G49" s="23">
        <v>0</v>
      </c>
      <c r="AN49" s="20" t="str">
        <f t="shared" si="5"/>
        <v/>
      </c>
      <c r="AO49" s="3" t="b">
        <f t="shared" si="4"/>
        <v>0</v>
      </c>
      <c r="AP49" s="3">
        <v>42</v>
      </c>
      <c r="AQ49" s="3" t="e">
        <f t="shared" si="3"/>
        <v>#NUM!</v>
      </c>
      <c r="AR49" s="21" t="e">
        <f t="shared" si="0"/>
        <v>#NUM!</v>
      </c>
    </row>
    <row r="50" spans="1:44">
      <c r="A50" s="15" t="s">
        <v>39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3">
        <v>0</v>
      </c>
      <c r="AN50" s="20" t="str">
        <f t="shared" si="5"/>
        <v/>
      </c>
      <c r="AO50" s="3" t="b">
        <f t="shared" si="4"/>
        <v>0</v>
      </c>
      <c r="AP50" s="3">
        <v>43</v>
      </c>
      <c r="AQ50" s="3" t="e">
        <f t="shared" si="3"/>
        <v>#NUM!</v>
      </c>
      <c r="AR50" s="21" t="e">
        <f t="shared" si="0"/>
        <v>#NUM!</v>
      </c>
    </row>
    <row r="51" spans="1:44">
      <c r="A51" s="15" t="s">
        <v>39</v>
      </c>
      <c r="B51" s="22">
        <v>0</v>
      </c>
      <c r="C51" s="22">
        <v>0</v>
      </c>
      <c r="D51" s="23">
        <v>0</v>
      </c>
      <c r="E51" s="22">
        <v>0</v>
      </c>
      <c r="F51" s="22">
        <v>0</v>
      </c>
      <c r="G51" s="23">
        <v>0</v>
      </c>
      <c r="AN51" s="20" t="str">
        <f t="shared" si="5"/>
        <v/>
      </c>
      <c r="AO51" s="3" t="b">
        <f t="shared" si="4"/>
        <v>0</v>
      </c>
      <c r="AP51" s="3">
        <v>44</v>
      </c>
      <c r="AQ51" s="3" t="e">
        <f t="shared" si="3"/>
        <v>#NUM!</v>
      </c>
      <c r="AR51" s="21" t="e">
        <f t="shared" si="0"/>
        <v>#NUM!</v>
      </c>
    </row>
    <row r="52" spans="1:44">
      <c r="A52" s="15" t="s">
        <v>39</v>
      </c>
      <c r="B52" s="22">
        <v>0</v>
      </c>
      <c r="C52" s="22">
        <v>0</v>
      </c>
      <c r="D52" s="23">
        <v>0</v>
      </c>
      <c r="E52" s="22">
        <v>0</v>
      </c>
      <c r="F52" s="22">
        <v>0</v>
      </c>
      <c r="G52" s="23">
        <v>0</v>
      </c>
      <c r="AN52" s="20" t="str">
        <f t="shared" si="5"/>
        <v/>
      </c>
      <c r="AO52" s="3" t="b">
        <f t="shared" si="4"/>
        <v>0</v>
      </c>
      <c r="AP52" s="3">
        <v>45</v>
      </c>
      <c r="AQ52" s="3" t="e">
        <f t="shared" si="3"/>
        <v>#NUM!</v>
      </c>
      <c r="AR52" s="21" t="e">
        <f t="shared" si="0"/>
        <v>#NUM!</v>
      </c>
    </row>
    <row r="53" spans="1:44">
      <c r="A53" s="15" t="s">
        <v>39</v>
      </c>
      <c r="B53" s="22">
        <v>0</v>
      </c>
      <c r="C53" s="22">
        <v>0</v>
      </c>
      <c r="D53" s="23">
        <v>0</v>
      </c>
      <c r="E53" s="22">
        <v>0</v>
      </c>
      <c r="F53" s="22">
        <v>0</v>
      </c>
      <c r="G53" s="23">
        <v>0</v>
      </c>
      <c r="AN53" s="20" t="str">
        <f t="shared" si="5"/>
        <v/>
      </c>
      <c r="AO53" s="3" t="b">
        <f t="shared" si="4"/>
        <v>0</v>
      </c>
      <c r="AP53" s="3">
        <v>46</v>
      </c>
      <c r="AQ53" s="3" t="e">
        <f t="shared" si="3"/>
        <v>#NUM!</v>
      </c>
      <c r="AR53" s="21" t="e">
        <f t="shared" si="0"/>
        <v>#NUM!</v>
      </c>
    </row>
    <row r="54" spans="1:44">
      <c r="A54" s="15" t="s">
        <v>39</v>
      </c>
      <c r="B54" s="22">
        <v>0</v>
      </c>
      <c r="C54" s="22">
        <v>0</v>
      </c>
      <c r="D54" s="23">
        <v>0</v>
      </c>
      <c r="E54" s="22">
        <v>0</v>
      </c>
      <c r="F54" s="22">
        <v>0</v>
      </c>
      <c r="G54" s="23">
        <v>0</v>
      </c>
      <c r="AN54" s="20" t="str">
        <f t="shared" si="5"/>
        <v/>
      </c>
      <c r="AO54" s="3" t="b">
        <f t="shared" si="4"/>
        <v>0</v>
      </c>
      <c r="AP54" s="3">
        <v>47</v>
      </c>
      <c r="AQ54" s="3" t="e">
        <f t="shared" si="3"/>
        <v>#NUM!</v>
      </c>
      <c r="AR54" s="21" t="e">
        <f t="shared" si="0"/>
        <v>#NUM!</v>
      </c>
    </row>
    <row r="55" spans="1:44">
      <c r="A55" s="15" t="s">
        <v>39</v>
      </c>
      <c r="B55" s="22">
        <v>0</v>
      </c>
      <c r="C55" s="22">
        <v>0</v>
      </c>
      <c r="D55" s="23">
        <v>0</v>
      </c>
      <c r="E55" s="22">
        <v>0</v>
      </c>
      <c r="F55" s="22">
        <v>0</v>
      </c>
      <c r="G55" s="23">
        <v>0</v>
      </c>
      <c r="AN55" s="20" t="str">
        <f t="shared" si="5"/>
        <v/>
      </c>
      <c r="AO55" s="3" t="b">
        <f t="shared" si="4"/>
        <v>0</v>
      </c>
      <c r="AP55" s="3">
        <v>48</v>
      </c>
      <c r="AQ55" s="3" t="e">
        <f t="shared" si="3"/>
        <v>#NUM!</v>
      </c>
      <c r="AR55" s="21" t="e">
        <f t="shared" si="0"/>
        <v>#NUM!</v>
      </c>
    </row>
    <row r="56" spans="1:44">
      <c r="A56" s="15" t="s">
        <v>39</v>
      </c>
      <c r="B56" s="22">
        <v>0</v>
      </c>
      <c r="C56" s="22">
        <v>0</v>
      </c>
      <c r="D56" s="23">
        <v>0</v>
      </c>
      <c r="E56" s="22">
        <v>0</v>
      </c>
      <c r="F56" s="22">
        <v>0</v>
      </c>
      <c r="G56" s="23">
        <v>0</v>
      </c>
      <c r="AN56" s="20" t="str">
        <f t="shared" si="5"/>
        <v/>
      </c>
      <c r="AO56" s="3" t="b">
        <f t="shared" si="4"/>
        <v>0</v>
      </c>
      <c r="AP56" s="3">
        <v>49</v>
      </c>
      <c r="AQ56" s="3" t="e">
        <f t="shared" si="3"/>
        <v>#NUM!</v>
      </c>
      <c r="AR56" s="21" t="e">
        <f t="shared" si="0"/>
        <v>#NUM!</v>
      </c>
    </row>
    <row r="57" spans="1:44">
      <c r="A57" s="15" t="s">
        <v>39</v>
      </c>
      <c r="B57" s="24">
        <v>0</v>
      </c>
      <c r="C57" s="25">
        <v>0</v>
      </c>
      <c r="D57" s="26">
        <v>0</v>
      </c>
      <c r="E57" s="25">
        <v>0</v>
      </c>
      <c r="F57" s="25">
        <v>0</v>
      </c>
      <c r="G57" s="26">
        <v>0</v>
      </c>
      <c r="AN57" s="20" t="str">
        <f t="shared" si="5"/>
        <v/>
      </c>
      <c r="AO57" s="3" t="b">
        <f t="shared" si="4"/>
        <v>0</v>
      </c>
      <c r="AP57" s="3">
        <v>50</v>
      </c>
      <c r="AQ57" s="3" t="e">
        <f t="shared" si="3"/>
        <v>#NUM!</v>
      </c>
      <c r="AR57" s="21" t="e">
        <f t="shared" si="0"/>
        <v>#NUM!</v>
      </c>
    </row>
    <row r="58" spans="1:44" ht="15.75" thickBot="1">
      <c r="A58" s="27" t="s">
        <v>13</v>
      </c>
      <c r="B58" s="28">
        <v>11896776214.349998</v>
      </c>
      <c r="C58" s="29">
        <v>526192635.99999994</v>
      </c>
      <c r="D58" s="29">
        <v>12422968850.35</v>
      </c>
      <c r="E58" s="29">
        <v>11915424773.199997</v>
      </c>
      <c r="F58" s="29">
        <v>11432225890.090002</v>
      </c>
      <c r="G58" s="29">
        <v>507544077.14999938</v>
      </c>
    </row>
    <row r="59" spans="1:44" ht="15.75" thickTop="1"/>
    <row r="60" spans="1:44">
      <c r="A60" s="30" t="s">
        <v>14</v>
      </c>
      <c r="B60" s="30"/>
      <c r="C60" s="30"/>
      <c r="D60" s="30"/>
      <c r="E60" s="30"/>
      <c r="F60" s="30"/>
      <c r="G60" s="30"/>
    </row>
    <row r="61" spans="1:44">
      <c r="A61" s="30"/>
      <c r="B61" s="30"/>
      <c r="C61" s="30"/>
      <c r="D61" s="30"/>
      <c r="E61" s="30"/>
      <c r="F61" s="30"/>
      <c r="G61" s="30"/>
    </row>
    <row r="62" spans="1:44"/>
    <row r="63" spans="1:44">
      <c r="A63" s="31"/>
      <c r="B63" s="31"/>
      <c r="D63" s="31"/>
      <c r="E63" s="31"/>
      <c r="F63" s="31"/>
    </row>
    <row r="64" spans="1:44">
      <c r="A64" s="5" t="s">
        <v>15</v>
      </c>
      <c r="B64" s="5"/>
      <c r="D64" s="5" t="s">
        <v>16</v>
      </c>
      <c r="E64" s="5"/>
      <c r="F64" s="5"/>
    </row>
    <row r="65" spans="1:6">
      <c r="A65" s="5"/>
      <c r="B65" s="5"/>
      <c r="D65" s="5"/>
      <c r="E65" s="5"/>
      <c r="F65" s="5"/>
    </row>
    <row r="66" spans="1:6">
      <c r="A66" s="32" t="s">
        <v>17</v>
      </c>
      <c r="B66" s="32"/>
      <c r="D66" s="33" t="s">
        <v>18</v>
      </c>
      <c r="E66" s="33"/>
      <c r="F66" s="33"/>
    </row>
    <row r="67" spans="1:6">
      <c r="A67" s="32"/>
      <c r="B67" s="32"/>
      <c r="D67" s="33"/>
      <c r="E67" s="33"/>
      <c r="F67" s="33"/>
    </row>
    <row r="68" spans="1:6" ht="15.75">
      <c r="A68" s="34"/>
      <c r="B68" s="34"/>
      <c r="D68" s="35"/>
      <c r="E68" s="35"/>
      <c r="F68" s="35"/>
    </row>
    <row r="69" spans="1:6" ht="15.75">
      <c r="A69" s="34"/>
      <c r="B69" s="36" t="s">
        <v>19</v>
      </c>
      <c r="C69" s="32"/>
      <c r="D69" s="32"/>
      <c r="E69" s="32"/>
      <c r="F69" s="32"/>
    </row>
    <row r="70" spans="1:6" ht="15.75">
      <c r="A70" s="34"/>
      <c r="B70" s="32"/>
      <c r="C70" s="32"/>
      <c r="D70" s="32"/>
      <c r="E70" s="32"/>
      <c r="F70" s="32"/>
    </row>
    <row r="71" spans="1:6" ht="15.75">
      <c r="A71" s="34"/>
      <c r="B71" s="32"/>
      <c r="C71" s="32"/>
      <c r="D71" s="32"/>
      <c r="E71" s="32"/>
      <c r="F71" s="32"/>
    </row>
    <row r="72" spans="1:6" ht="15.75">
      <c r="A72" s="34"/>
      <c r="B72" s="32"/>
      <c r="C72" s="32"/>
      <c r="D72" s="32"/>
      <c r="E72" s="32"/>
      <c r="F72" s="32"/>
    </row>
    <row r="73" spans="1:6" ht="15.75">
      <c r="A73" s="34"/>
      <c r="B73" s="34"/>
      <c r="D73" s="35"/>
      <c r="E73" s="35"/>
      <c r="F73" s="35"/>
    </row>
    <row r="74" spans="1:6"/>
  </sheetData>
  <mergeCells count="14">
    <mergeCell ref="A60:G61"/>
    <mergeCell ref="A64:B65"/>
    <mergeCell ref="D64:F65"/>
    <mergeCell ref="A66:B67"/>
    <mergeCell ref="D66:F67"/>
    <mergeCell ref="B69:F72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C57 E8:F57" xr:uid="{91DBEEFC-A339-4309-9BE6-307A671B6932}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55" orientation="portrait" horizontalDpi="4294967295" verticalDpi="4294967295" r:id="rId1"/>
  <headerFooter>
    <oddFooter>&amp;R&amp;"-,Negrita Cursiva"Estado analítico del ejercicio del presupuesto de egresos clasificación administrativa&amp;"-,Normal"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2025-05-22T16:20:11Z</dcterms:created>
  <dcterms:modified xsi:type="dcterms:W3CDTF">2025-05-22T16:21:03Z</dcterms:modified>
</cp:coreProperties>
</file>