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\Documents\AIE Ingresos\Transparencia\2026\LDF\"/>
    </mc:Choice>
  </mc:AlternateContent>
  <xr:revisionPtr revIDLastSave="0" documentId="13_ncr:1_{5AC9AA83-3745-4210-AB7B-C87994EC04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° trim" sheetId="5" r:id="rId1"/>
  </sheets>
  <definedNames>
    <definedName name="_xlnm.Print_Area" localSheetId="0">'2° trim'!$A$1:$I$87</definedName>
    <definedName name="_xlnm.Print_Titles" localSheetId="0">'2° trim'!$1:$9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7" i="5" l="1"/>
  <c r="G77" i="5" s="1"/>
  <c r="D77" i="5"/>
  <c r="C77" i="5"/>
  <c r="G76" i="5"/>
  <c r="H76" i="5" s="1"/>
  <c r="E76" i="5"/>
  <c r="G75" i="5"/>
  <c r="H75" i="5" s="1"/>
  <c r="E75" i="5"/>
  <c r="G70" i="5"/>
  <c r="H70" i="5" s="1"/>
  <c r="H69" i="5" s="1"/>
  <c r="E70" i="5"/>
  <c r="F69" i="5"/>
  <c r="E69" i="5"/>
  <c r="D69" i="5"/>
  <c r="C69" i="5"/>
  <c r="G66" i="5"/>
  <c r="E66" i="5"/>
  <c r="H65" i="5"/>
  <c r="G65" i="5"/>
  <c r="E65" i="5"/>
  <c r="G64" i="5"/>
  <c r="H64" i="5" s="1"/>
  <c r="E64" i="5"/>
  <c r="H63" i="5"/>
  <c r="G63" i="5"/>
  <c r="E63" i="5"/>
  <c r="E62" i="5" s="1"/>
  <c r="G62" i="5"/>
  <c r="F62" i="5"/>
  <c r="D62" i="5"/>
  <c r="H61" i="5"/>
  <c r="G61" i="5"/>
  <c r="E61" i="5"/>
  <c r="G60" i="5"/>
  <c r="H60" i="5" s="1"/>
  <c r="E60" i="5"/>
  <c r="G59" i="5"/>
  <c r="H59" i="5" s="1"/>
  <c r="E59" i="5"/>
  <c r="E57" i="5" s="1"/>
  <c r="G58" i="5"/>
  <c r="H58" i="5" s="1"/>
  <c r="E58" i="5"/>
  <c r="F57" i="5"/>
  <c r="G57" i="5" s="1"/>
  <c r="D57" i="5"/>
  <c r="C57" i="5"/>
  <c r="G56" i="5"/>
  <c r="H56" i="5" s="1"/>
  <c r="E56" i="5"/>
  <c r="G55" i="5"/>
  <c r="H55" i="5" s="1"/>
  <c r="E55" i="5"/>
  <c r="G54" i="5"/>
  <c r="H54" i="5" s="1"/>
  <c r="E54" i="5"/>
  <c r="G53" i="5"/>
  <c r="H53" i="5" s="1"/>
  <c r="E53" i="5"/>
  <c r="G52" i="5"/>
  <c r="H52" i="5" s="1"/>
  <c r="E52" i="5"/>
  <c r="G51" i="5"/>
  <c r="H51" i="5" s="1"/>
  <c r="E51" i="5"/>
  <c r="G50" i="5"/>
  <c r="H50" i="5" s="1"/>
  <c r="E50" i="5"/>
  <c r="G49" i="5"/>
  <c r="H49" i="5" s="1"/>
  <c r="E49" i="5"/>
  <c r="F48" i="5"/>
  <c r="D48" i="5"/>
  <c r="C48" i="5"/>
  <c r="G42" i="5"/>
  <c r="H42" i="5" s="1"/>
  <c r="E42" i="5"/>
  <c r="G41" i="5"/>
  <c r="H41" i="5" s="1"/>
  <c r="E41" i="5"/>
  <c r="E40" i="5" s="1"/>
  <c r="F40" i="5"/>
  <c r="G40" i="5" s="1"/>
  <c r="D40" i="5"/>
  <c r="C40" i="5"/>
  <c r="G39" i="5"/>
  <c r="H39" i="5" s="1"/>
  <c r="E39" i="5"/>
  <c r="G38" i="5"/>
  <c r="E38" i="5"/>
  <c r="D38" i="5"/>
  <c r="C38" i="5"/>
  <c r="H38" i="5" s="1"/>
  <c r="G37" i="5"/>
  <c r="H37" i="5" s="1"/>
  <c r="E37" i="5"/>
  <c r="H36" i="5"/>
  <c r="G36" i="5"/>
  <c r="E36" i="5"/>
  <c r="G35" i="5"/>
  <c r="H35" i="5" s="1"/>
  <c r="E35" i="5"/>
  <c r="G34" i="5"/>
  <c r="H34" i="5" s="1"/>
  <c r="E34" i="5"/>
  <c r="G33" i="5"/>
  <c r="H33" i="5" s="1"/>
  <c r="E33" i="5"/>
  <c r="G32" i="5"/>
  <c r="H32" i="5" s="1"/>
  <c r="E32" i="5"/>
  <c r="F31" i="5"/>
  <c r="G31" i="5" s="1"/>
  <c r="D31" i="5"/>
  <c r="C31" i="5"/>
  <c r="G30" i="5"/>
  <c r="H30" i="5" s="1"/>
  <c r="E30" i="5"/>
  <c r="G29" i="5"/>
  <c r="E29" i="5"/>
  <c r="G28" i="5"/>
  <c r="C19" i="5"/>
  <c r="E19" i="5" s="1"/>
  <c r="G27" i="5"/>
  <c r="H27" i="5" s="1"/>
  <c r="E27" i="5"/>
  <c r="G26" i="5"/>
  <c r="H26" i="5" s="1"/>
  <c r="E26" i="5"/>
  <c r="G25" i="5"/>
  <c r="H25" i="5" s="1"/>
  <c r="E25" i="5"/>
  <c r="G24" i="5"/>
  <c r="H24" i="5" s="1"/>
  <c r="E24" i="5"/>
  <c r="G23" i="5"/>
  <c r="H23" i="5" s="1"/>
  <c r="E23" i="5"/>
  <c r="G22" i="5"/>
  <c r="H22" i="5" s="1"/>
  <c r="E22" i="5"/>
  <c r="G21" i="5"/>
  <c r="H21" i="5" s="1"/>
  <c r="E21" i="5"/>
  <c r="G20" i="5"/>
  <c r="H20" i="5" s="1"/>
  <c r="E20" i="5"/>
  <c r="F19" i="5"/>
  <c r="D19" i="5"/>
  <c r="G18" i="5"/>
  <c r="H18" i="5" s="1"/>
  <c r="E18" i="5"/>
  <c r="G17" i="5"/>
  <c r="H17" i="5" s="1"/>
  <c r="E17" i="5"/>
  <c r="G16" i="5"/>
  <c r="H16" i="5" s="1"/>
  <c r="E16" i="5"/>
  <c r="G15" i="5"/>
  <c r="H15" i="5" s="1"/>
  <c r="E15" i="5"/>
  <c r="H14" i="5"/>
  <c r="G14" i="5"/>
  <c r="E14" i="5"/>
  <c r="G13" i="5"/>
  <c r="H13" i="5" s="1"/>
  <c r="E13" i="5"/>
  <c r="G12" i="5"/>
  <c r="H12" i="5" s="1"/>
  <c r="E12" i="5"/>
  <c r="F67" i="5" l="1"/>
  <c r="G67" i="5" s="1"/>
  <c r="C43" i="5"/>
  <c r="H40" i="5"/>
  <c r="H31" i="5"/>
  <c r="E77" i="5"/>
  <c r="E28" i="5"/>
  <c r="H28" i="5"/>
  <c r="E31" i="5"/>
  <c r="E43" i="5" s="1"/>
  <c r="C67" i="5"/>
  <c r="D43" i="5"/>
  <c r="H29" i="5"/>
  <c r="D67" i="5"/>
  <c r="D72" i="5" s="1"/>
  <c r="E48" i="5"/>
  <c r="E67" i="5" s="1"/>
  <c r="H57" i="5"/>
  <c r="F43" i="5"/>
  <c r="G43" i="5" s="1"/>
  <c r="H48" i="5"/>
  <c r="H62" i="5"/>
  <c r="H77" i="5"/>
  <c r="G19" i="5"/>
  <c r="H19" i="5" s="1"/>
  <c r="G48" i="5"/>
  <c r="G69" i="5"/>
  <c r="C72" i="5" l="1"/>
  <c r="E72" i="5"/>
  <c r="H45" i="5"/>
  <c r="H43" i="5"/>
  <c r="F72" i="5"/>
  <c r="G72" i="5" s="1"/>
  <c r="H67" i="5"/>
  <c r="H72" i="5" l="1"/>
</calcChain>
</file>

<file path=xl/sharedStrings.xml><?xml version="1.0" encoding="utf-8"?>
<sst xmlns="http://schemas.openxmlformats.org/spreadsheetml/2006/main" count="101" uniqueCount="91">
  <si>
    <t>ENTE PÚBLICO GUADALAJARA, JALISCO</t>
  </si>
  <si>
    <t>ESTADO ANALÍTICO DE INGRESOS DETALLADO - LDF</t>
  </si>
  <si>
    <t>(Pesos)</t>
  </si>
  <si>
    <t>Concepto 
( c )</t>
  </si>
  <si>
    <t>INGRESO</t>
  </si>
  <si>
    <t>Diferencia</t>
  </si>
  <si>
    <t xml:space="preserve"> Estimado</t>
  </si>
  <si>
    <t>Ampliaciones y Reducciones</t>
  </si>
  <si>
    <t>Modificado</t>
  </si>
  <si>
    <t>Devengado</t>
  </si>
  <si>
    <t>Recaudado</t>
  </si>
  <si>
    <t>( d )</t>
  </si>
  <si>
    <t>( e )</t>
  </si>
  <si>
    <t>Ingresos de libre disposición</t>
  </si>
  <si>
    <t>A.</t>
  </si>
  <si>
    <t>Impuestos</t>
  </si>
  <si>
    <t>B.</t>
  </si>
  <si>
    <t xml:space="preserve">Cuotas y Aportaciones de Seguridad Social </t>
  </si>
  <si>
    <t>C.</t>
  </si>
  <si>
    <t xml:space="preserve">Contribuciones de Mejoras </t>
  </si>
  <si>
    <t>D.</t>
  </si>
  <si>
    <t>Derechos</t>
  </si>
  <si>
    <t>E.</t>
  </si>
  <si>
    <t>Productos</t>
  </si>
  <si>
    <t>F.</t>
  </si>
  <si>
    <t>Aprovechamientos</t>
  </si>
  <si>
    <t>G.</t>
  </si>
  <si>
    <t xml:space="preserve">Ingresos por Ventas de Bienes y Prestación de Servicios </t>
  </si>
  <si>
    <t>H.</t>
  </si>
  <si>
    <t>Participaciones</t>
  </si>
  <si>
    <t>Fondo General de Participaciones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</si>
  <si>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</si>
  <si>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</si>
  <si>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</si>
  <si>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</si>
  <si>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</si>
  <si>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</si>
  <si>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Sobre Extracción del Petróleo</t>
  </si>
  <si>
    <t>Gasolinas y Diésel</t>
  </si>
  <si>
    <t>Fondo de Impuesto Sobre la Renta</t>
  </si>
  <si>
    <t>Fondo de Estabilización de los Ingresos de las Entidades Federativas</t>
  </si>
  <si>
    <t>I.</t>
  </si>
  <si>
    <t>Incentivos Derivados de la Colaboración Fiscal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</si>
  <si>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</si>
  <si>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</si>
  <si>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</si>
  <si>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</si>
  <si>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</si>
  <si>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J</t>
  </si>
  <si>
    <t>Transferencias y asignaciones</t>
  </si>
  <si>
    <t>K</t>
  </si>
  <si>
    <t>Convenios</t>
  </si>
  <si>
    <t>Otros Convenios y Subsidios</t>
  </si>
  <si>
    <t>L</t>
  </si>
  <si>
    <t>Otros Ingresos de Libre Disposcición</t>
  </si>
  <si>
    <t>Participaciones en Ingresos Locales</t>
  </si>
  <si>
    <t>Total de Ingresos de Libre Disposición</t>
  </si>
  <si>
    <t>Ingresos excedentes de ingresos de libre disposición</t>
  </si>
  <si>
    <t>Transferencias federales etiquetadas</t>
  </si>
  <si>
    <t>Aportaciones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</si>
  <si>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</si>
  <si>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</si>
  <si>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</si>
  <si>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</si>
  <si>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</si>
  <si>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</si>
  <si>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del Distrito Federal</t>
  </si>
  <si>
    <t>Fondo de Aportaciones para el Fortalecimiento de las Entidades Federativas</t>
  </si>
  <si>
    <t>Convenios de Protección Social en Salud</t>
  </si>
  <si>
    <t>Convenios de Descentralización</t>
  </si>
  <si>
    <t>Convenios de Reasignación</t>
  </si>
  <si>
    <t>Fondos Distintos de Aportaciones</t>
  </si>
  <si>
    <t>Fondo para Entidades Federativas y Municipios Productores de Hidrocarburos</t>
  </si>
  <si>
    <t>Fondo Minero</t>
  </si>
  <si>
    <t>Transferencias, Asignaciones, Subsidios y Subvenciones, y Pensiones y Jubilaciones</t>
  </si>
  <si>
    <t>Otras Transferencias Federales Etiquetadas</t>
  </si>
  <si>
    <t>II.</t>
  </si>
  <si>
    <t>Total de Transferencias Federales Etiquetadas</t>
  </si>
  <si>
    <t>III.</t>
  </si>
  <si>
    <t>Ingresos Derivados de Financiamiento</t>
  </si>
  <si>
    <t>A</t>
  </si>
  <si>
    <t>IV.</t>
  </si>
  <si>
    <t xml:space="preserve">Total de Ingresos </t>
  </si>
  <si>
    <t>Datos informativos</t>
  </si>
  <si>
    <t>Ingresos Derivados de Financiamientos con Fuente de Pago de Ingresos de Libre Disposición</t>
  </si>
  <si>
    <t>Ingresos Derivados deFinanciamientos con Fuente de Pago de Transferencias Federales Etiquetadas</t>
  </si>
  <si>
    <t>Bajo protesta de decir verdad declaramos que los Estados Financieros y sus Notas son razonablemente correctos y responsabilidad del emisor.</t>
  </si>
  <si>
    <t>L.C. Irlanda Loerythe Baumbach Valencia</t>
  </si>
  <si>
    <t>Información preliminar</t>
  </si>
  <si>
    <t>Otros Ingresos de Libre Disposición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</si>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</sst>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.00_-;\-&quot;$&quot;* #,##0.00_-;_-&quot;$&quot;* &quot;-&quot;_-;_-@_-"/>
    <numFmt numFmtId="165" formatCode="#,##0_ ;\-#,##0\ "/>
    <numFmt numFmtId="166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0"/>
      <name val="Calibri"/>
      <family val="2"/>
    </font>
    <font>
      <b/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9" fillId="7" borderId="0" applyNumberFormat="0" applyBorder="0" applyAlignment="0" applyProtection="0"/>
  </cellStyleXfs>
  <cellXfs count="140">
    <xf numFmtId="0" fontId="0" fillId="0" borderId="0" xfId="0"/>
    <xf numFmtId="0" fontId="3" fillId="0" borderId="0" xfId="0" applyFont="1" applyAlignment="1">
      <alignment vertical="center"/>
    </xf>
    <xf numFmtId="42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42" fontId="5" fillId="2" borderId="9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165" fontId="5" fillId="2" borderId="13" xfId="0" applyNumberFormat="1" applyFont="1" applyFill="1" applyBorder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center" vertical="center" wrapText="1"/>
    </xf>
    <xf numFmtId="42" fontId="5" fillId="2" borderId="1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center" vertical="center" wrapText="1"/>
    </xf>
    <xf numFmtId="42" fontId="2" fillId="3" borderId="17" xfId="0" applyNumberFormat="1" applyFont="1" applyFill="1" applyBorder="1" applyAlignment="1">
      <alignment horizontal="center" vertical="center" wrapText="1"/>
    </xf>
    <xf numFmtId="164" fontId="2" fillId="3" borderId="17" xfId="0" applyNumberFormat="1" applyFont="1" applyFill="1" applyBorder="1" applyAlignment="1">
      <alignment horizontal="center" vertical="center" wrapText="1"/>
    </xf>
    <xf numFmtId="42" fontId="2" fillId="3" borderId="1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5" borderId="19" xfId="0" applyFont="1" applyFill="1" applyBorder="1" applyAlignment="1">
      <alignment horizontal="right" vertical="center" wrapText="1"/>
    </xf>
    <xf numFmtId="0" fontId="5" fillId="5" borderId="20" xfId="0" applyFont="1" applyFill="1" applyBorder="1" applyAlignment="1">
      <alignment vertical="center" wrapText="1"/>
    </xf>
    <xf numFmtId="0" fontId="5" fillId="5" borderId="11" xfId="0" applyFont="1" applyFill="1" applyBorder="1" applyAlignment="1">
      <alignment horizontal="right" vertical="center" wrapText="1"/>
    </xf>
    <xf numFmtId="0" fontId="5" fillId="5" borderId="17" xfId="0" applyFont="1" applyFill="1" applyBorder="1" applyAlignment="1">
      <alignment vertical="center" wrapText="1"/>
    </xf>
    <xf numFmtId="0" fontId="5" fillId="5" borderId="21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9" fillId="0" borderId="22" xfId="0" applyFont="1" applyBorder="1" applyAlignment="1">
      <alignment horizontal="right" vertical="center" wrapText="1"/>
    </xf>
    <xf numFmtId="0" fontId="9" fillId="0" borderId="12" xfId="0" applyFont="1" applyBorder="1" applyAlignment="1">
      <alignment vertical="center" wrapText="1"/>
    </xf>
    <xf numFmtId="44" fontId="6" fillId="0" borderId="0" xfId="0" applyNumberFormat="1" applyFont="1" applyAlignment="1">
      <alignment vertical="center"/>
    </xf>
    <xf numFmtId="0" fontId="9" fillId="0" borderId="20" xfId="0" applyFont="1" applyBorder="1" applyAlignment="1">
      <alignment vertical="center" wrapText="1"/>
    </xf>
    <xf numFmtId="0" fontId="9" fillId="0" borderId="24" xfId="0" applyFont="1" applyBorder="1" applyAlignment="1">
      <alignment horizontal="right" vertical="center" wrapText="1"/>
    </xf>
    <xf numFmtId="0" fontId="5" fillId="5" borderId="24" xfId="0" applyFont="1" applyFill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43" fontId="3" fillId="0" borderId="0" xfId="1" applyFont="1" applyBorder="1" applyAlignment="1">
      <alignment vertical="center" wrapText="1"/>
    </xf>
    <xf numFmtId="43" fontId="5" fillId="0" borderId="25" xfId="1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right" vertical="center" wrapText="1"/>
    </xf>
    <xf numFmtId="0" fontId="13" fillId="6" borderId="16" xfId="0" applyFont="1" applyFill="1" applyBorder="1" applyAlignment="1">
      <alignment horizontal="left" vertical="center" wrapText="1"/>
    </xf>
    <xf numFmtId="43" fontId="13" fillId="6" borderId="26" xfId="1" applyFont="1" applyFill="1" applyBorder="1" applyAlignment="1">
      <alignment horizontal="right" vertical="center" wrapText="1"/>
    </xf>
    <xf numFmtId="43" fontId="13" fillId="6" borderId="16" xfId="1" applyFont="1" applyFill="1" applyBorder="1" applyAlignment="1">
      <alignment horizontal="right" vertical="center" wrapText="1"/>
    </xf>
    <xf numFmtId="43" fontId="13" fillId="6" borderId="20" xfId="1" applyFont="1" applyFill="1" applyBorder="1" applyAlignment="1">
      <alignment horizontal="right" vertical="center" wrapText="1"/>
    </xf>
    <xf numFmtId="43" fontId="12" fillId="6" borderId="27" xfId="1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right" vertical="center" wrapText="1"/>
    </xf>
    <xf numFmtId="0" fontId="14" fillId="0" borderId="16" xfId="0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42" fontId="15" fillId="0" borderId="18" xfId="0" applyNumberFormat="1" applyFont="1" applyFill="1" applyBorder="1" applyAlignment="1">
      <alignment vertical="center" wrapText="1"/>
    </xf>
    <xf numFmtId="0" fontId="9" fillId="0" borderId="7" xfId="0" applyFont="1" applyBorder="1" applyAlignment="1">
      <alignment horizontal="right" vertical="center" wrapText="1"/>
    </xf>
    <xf numFmtId="0" fontId="5" fillId="0" borderId="24" xfId="0" applyFont="1" applyBorder="1" applyAlignment="1">
      <alignment horizontal="right" vertical="center" wrapText="1"/>
    </xf>
    <xf numFmtId="0" fontId="9" fillId="0" borderId="28" xfId="0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44" fontId="6" fillId="0" borderId="0" xfId="2" applyFont="1" applyBorder="1" applyAlignment="1">
      <alignment horizontal="center" vertical="center"/>
    </xf>
    <xf numFmtId="44" fontId="6" fillId="0" borderId="0" xfId="2" applyFont="1" applyFill="1" applyBorder="1" applyAlignment="1">
      <alignment horizontal="center" vertical="center"/>
    </xf>
    <xf numFmtId="164" fontId="6" fillId="0" borderId="0" xfId="2" applyNumberFormat="1" applyFont="1" applyBorder="1" applyAlignment="1">
      <alignment horizontal="center" vertical="center"/>
    </xf>
    <xf numFmtId="42" fontId="6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42" fontId="2" fillId="0" borderId="0" xfId="0" applyNumberFormat="1" applyFont="1" applyBorder="1" applyAlignment="1">
      <alignment horizontal="center" vertical="center"/>
    </xf>
    <xf numFmtId="42" fontId="3" fillId="0" borderId="0" xfId="0" applyNumberFormat="1" applyFont="1" applyAlignment="1">
      <alignment horizontal="center" vertical="center"/>
    </xf>
    <xf numFmtId="166" fontId="5" fillId="5" borderId="17" xfId="1" applyNumberFormat="1" applyFont="1" applyFill="1" applyBorder="1" applyAlignment="1">
      <alignment horizontal="right" vertical="center" wrapText="1"/>
    </xf>
    <xf numFmtId="166" fontId="7" fillId="5" borderId="17" xfId="1" applyNumberFormat="1" applyFont="1" applyFill="1" applyBorder="1" applyAlignment="1">
      <alignment horizontal="right" vertical="center" wrapText="1"/>
    </xf>
    <xf numFmtId="166" fontId="5" fillId="5" borderId="14" xfId="1" applyNumberFormat="1" applyFont="1" applyFill="1" applyBorder="1" applyAlignment="1">
      <alignment horizontal="right" vertical="center" wrapText="1"/>
    </xf>
    <xf numFmtId="166" fontId="9" fillId="0" borderId="13" xfId="1" applyNumberFormat="1" applyFont="1" applyFill="1" applyBorder="1" applyAlignment="1">
      <alignment horizontal="right" vertical="center" wrapText="1"/>
    </xf>
    <xf numFmtId="166" fontId="11" fillId="0" borderId="17" xfId="1" applyNumberFormat="1" applyFont="1" applyFill="1" applyBorder="1" applyAlignment="1">
      <alignment horizontal="right" vertical="center" wrapText="1"/>
    </xf>
    <xf numFmtId="166" fontId="9" fillId="0" borderId="13" xfId="1" applyNumberFormat="1" applyFont="1" applyBorder="1" applyAlignment="1">
      <alignment horizontal="right" vertical="center" wrapText="1"/>
    </xf>
    <xf numFmtId="166" fontId="9" fillId="0" borderId="23" xfId="1" applyNumberFormat="1" applyFont="1" applyBorder="1" applyAlignment="1">
      <alignment horizontal="right" vertical="center" wrapText="1"/>
    </xf>
    <xf numFmtId="166" fontId="11" fillId="0" borderId="13" xfId="1" applyNumberFormat="1" applyFont="1" applyFill="1" applyBorder="1" applyAlignment="1">
      <alignment horizontal="right" vertical="center" wrapText="1"/>
    </xf>
    <xf numFmtId="166" fontId="5" fillId="5" borderId="9" xfId="1" applyNumberFormat="1" applyFont="1" applyFill="1" applyBorder="1" applyAlignment="1">
      <alignment horizontal="right" vertical="center" wrapText="1"/>
    </xf>
    <xf numFmtId="166" fontId="7" fillId="5" borderId="9" xfId="1" applyNumberFormat="1" applyFont="1" applyFill="1" applyBorder="1" applyAlignment="1">
      <alignment horizontal="right" vertical="center" wrapText="1"/>
    </xf>
    <xf numFmtId="166" fontId="9" fillId="0" borderId="29" xfId="1" applyNumberFormat="1" applyFont="1" applyFill="1" applyBorder="1" applyAlignment="1">
      <alignment horizontal="right" vertical="center" wrapText="1"/>
    </xf>
    <xf numFmtId="166" fontId="11" fillId="0" borderId="29" xfId="1" applyNumberFormat="1" applyFont="1" applyFill="1" applyBorder="1" applyAlignment="1">
      <alignment horizontal="right" vertical="center" wrapText="1"/>
    </xf>
    <xf numFmtId="166" fontId="9" fillId="0" borderId="29" xfId="1" applyNumberFormat="1" applyFont="1" applyBorder="1" applyAlignment="1">
      <alignment horizontal="right" vertical="center" wrapText="1"/>
    </xf>
    <xf numFmtId="166" fontId="9" fillId="0" borderId="10" xfId="1" applyNumberFormat="1" applyFont="1" applyBorder="1" applyAlignment="1">
      <alignment horizontal="right" vertical="center" wrapText="1"/>
    </xf>
    <xf numFmtId="4" fontId="5" fillId="5" borderId="17" xfId="1" applyNumberFormat="1" applyFont="1" applyFill="1" applyBorder="1" applyAlignment="1">
      <alignment horizontal="right" vertical="center" wrapText="1"/>
    </xf>
    <xf numFmtId="4" fontId="8" fillId="5" borderId="14" xfId="1" applyNumberFormat="1" applyFont="1" applyFill="1" applyBorder="1" applyAlignment="1">
      <alignment horizontal="right" vertical="center" wrapText="1"/>
    </xf>
    <xf numFmtId="4" fontId="9" fillId="0" borderId="13" xfId="1" applyNumberFormat="1" applyFont="1" applyBorder="1" applyAlignment="1">
      <alignment horizontal="right" vertical="center" wrapText="1"/>
    </xf>
    <xf numFmtId="4" fontId="9" fillId="0" borderId="13" xfId="1" applyNumberFormat="1" applyFont="1" applyFill="1" applyBorder="1" applyAlignment="1">
      <alignment horizontal="right" vertical="center" wrapText="1"/>
    </xf>
    <xf numFmtId="4" fontId="10" fillId="0" borderId="23" xfId="1" applyNumberFormat="1" applyFont="1" applyBorder="1" applyAlignment="1">
      <alignment horizontal="right" vertical="center" wrapText="1"/>
    </xf>
    <xf numFmtId="4" fontId="9" fillId="0" borderId="17" xfId="1" applyNumberFormat="1" applyFont="1" applyBorder="1" applyAlignment="1">
      <alignment horizontal="right" vertical="center" wrapText="1"/>
    </xf>
    <xf numFmtId="4" fontId="9" fillId="0" borderId="17" xfId="1" applyNumberFormat="1" applyFont="1" applyFill="1" applyBorder="1" applyAlignment="1">
      <alignment horizontal="right" vertical="center" wrapText="1"/>
    </xf>
    <xf numFmtId="4" fontId="10" fillId="0" borderId="14" xfId="1" applyNumberFormat="1" applyFont="1" applyBorder="1" applyAlignment="1">
      <alignment horizontal="right" vertical="center" wrapText="1"/>
    </xf>
    <xf numFmtId="4" fontId="5" fillId="5" borderId="14" xfId="1" applyNumberFormat="1" applyFont="1" applyFill="1" applyBorder="1" applyAlignment="1">
      <alignment horizontal="right" vertical="center" wrapText="1"/>
    </xf>
    <xf numFmtId="4" fontId="9" fillId="0" borderId="23" xfId="1" applyNumberFormat="1" applyFont="1" applyBorder="1" applyAlignment="1">
      <alignment horizontal="right" vertical="center" wrapText="1"/>
    </xf>
    <xf numFmtId="4" fontId="9" fillId="0" borderId="9" xfId="1" applyNumberFormat="1" applyFont="1" applyBorder="1" applyAlignment="1">
      <alignment horizontal="right" vertical="center" wrapText="1"/>
    </xf>
    <xf numFmtId="4" fontId="9" fillId="0" borderId="9" xfId="1" applyNumberFormat="1" applyFont="1" applyFill="1" applyBorder="1" applyAlignment="1">
      <alignment horizontal="right" vertical="center" wrapText="1"/>
    </xf>
    <xf numFmtId="4" fontId="9" fillId="0" borderId="0" xfId="1" applyNumberFormat="1" applyFont="1" applyBorder="1" applyAlignment="1">
      <alignment horizontal="left" vertical="center" wrapText="1"/>
    </xf>
    <xf numFmtId="4" fontId="9" fillId="0" borderId="25" xfId="1" applyNumberFormat="1" applyFont="1" applyBorder="1" applyAlignment="1">
      <alignment horizontal="left" vertical="center" wrapText="1"/>
    </xf>
    <xf numFmtId="4" fontId="9" fillId="0" borderId="16" xfId="1" applyNumberFormat="1" applyFont="1" applyBorder="1" applyAlignment="1">
      <alignment horizontal="right" vertical="center" wrapText="1"/>
    </xf>
    <xf numFmtId="4" fontId="9" fillId="0" borderId="16" xfId="1" applyNumberFormat="1" applyFont="1" applyFill="1" applyBorder="1" applyAlignment="1">
      <alignment horizontal="right" vertical="center" wrapText="1"/>
    </xf>
    <xf numFmtId="4" fontId="9" fillId="0" borderId="18" xfId="1" applyNumberFormat="1" applyFont="1" applyBorder="1" applyAlignment="1">
      <alignment horizontal="right" vertical="center" wrapText="1"/>
    </xf>
    <xf numFmtId="4" fontId="9" fillId="0" borderId="0" xfId="1" applyNumberFormat="1" applyFont="1" applyFill="1" applyBorder="1" applyAlignment="1">
      <alignment horizontal="right" vertical="center" wrapText="1"/>
    </xf>
    <xf numFmtId="4" fontId="9" fillId="0" borderId="25" xfId="1" applyNumberFormat="1" applyFont="1" applyFill="1" applyBorder="1" applyAlignment="1">
      <alignment horizontal="right" vertical="center" wrapText="1"/>
    </xf>
    <xf numFmtId="4" fontId="9" fillId="0" borderId="0" xfId="1" applyNumberFormat="1" applyFont="1" applyBorder="1" applyAlignment="1">
      <alignment horizontal="right" vertical="center" wrapText="1"/>
    </xf>
    <xf numFmtId="4" fontId="9" fillId="0" borderId="25" xfId="1" applyNumberFormat="1" applyFont="1" applyBorder="1" applyAlignment="1">
      <alignment horizontal="right" vertical="center" wrapText="1"/>
    </xf>
    <xf numFmtId="4" fontId="9" fillId="0" borderId="14" xfId="1" applyNumberFormat="1" applyFont="1" applyBorder="1" applyAlignment="1">
      <alignment horizontal="right" vertical="center" wrapText="1"/>
    </xf>
    <xf numFmtId="4" fontId="9" fillId="0" borderId="29" xfId="1" applyNumberFormat="1" applyFont="1" applyBorder="1" applyAlignment="1">
      <alignment horizontal="right" vertical="center" wrapText="1"/>
    </xf>
    <xf numFmtId="4" fontId="9" fillId="0" borderId="29" xfId="1" applyNumberFormat="1" applyFont="1" applyFill="1" applyBorder="1" applyAlignment="1">
      <alignment horizontal="right" vertical="center" wrapText="1"/>
    </xf>
    <xf numFmtId="4" fontId="9" fillId="0" borderId="10" xfId="1" applyNumberFormat="1" applyFont="1" applyBorder="1" applyAlignment="1">
      <alignment horizontal="right" vertical="center" wrapText="1"/>
    </xf>
    <xf numFmtId="4" fontId="5" fillId="4" borderId="17" xfId="1" applyNumberFormat="1" applyFont="1" applyFill="1" applyBorder="1" applyAlignment="1">
      <alignment horizontal="right" vertical="center" wrapText="1"/>
    </xf>
    <xf numFmtId="44" fontId="18" fillId="0" borderId="0" xfId="2" applyFont="1" applyAlignment="1">
      <alignment vertical="center"/>
    </xf>
    <xf numFmtId="44" fontId="20" fillId="0" borderId="0" xfId="2" applyFont="1" applyAlignment="1">
      <alignment vertical="center"/>
    </xf>
    <xf numFmtId="4" fontId="10" fillId="0" borderId="13" xfId="1" applyNumberFormat="1" applyFont="1" applyFill="1" applyBorder="1" applyAlignment="1">
      <alignment horizontal="right" vertical="center" wrapText="1"/>
    </xf>
    <xf numFmtId="0" fontId="12" fillId="8" borderId="30" xfId="23" applyFont="1" applyFill="1" applyBorder="1" applyAlignment="1">
      <alignment horizontal="right" vertical="center" wrapText="1"/>
    </xf>
    <xf numFmtId="0" fontId="12" fillId="8" borderId="31" xfId="23" applyFont="1" applyFill="1" applyBorder="1" applyAlignment="1">
      <alignment horizontal="left" vertical="center" wrapText="1"/>
    </xf>
    <xf numFmtId="166" fontId="12" fillId="8" borderId="31" xfId="2" applyNumberFormat="1" applyFont="1" applyFill="1" applyBorder="1" applyAlignment="1">
      <alignment horizontal="right" vertical="center" wrapText="1"/>
    </xf>
    <xf numFmtId="166" fontId="12" fillId="8" borderId="32" xfId="2" applyNumberFormat="1" applyFont="1" applyFill="1" applyBorder="1" applyAlignment="1">
      <alignment horizontal="right" vertical="center" wrapText="1"/>
    </xf>
    <xf numFmtId="4" fontId="12" fillId="8" borderId="31" xfId="2" applyNumberFormat="1" applyFont="1" applyFill="1" applyBorder="1" applyAlignment="1">
      <alignment horizontal="right" vertical="center" wrapText="1"/>
    </xf>
    <xf numFmtId="4" fontId="12" fillId="8" borderId="32" xfId="2" applyNumberFormat="1" applyFont="1" applyFill="1" applyBorder="1" applyAlignment="1">
      <alignment horizontal="right" vertical="center" wrapText="1"/>
    </xf>
    <xf numFmtId="0" fontId="9" fillId="0" borderId="0" xfId="0" applyFont="1"/>
    <xf numFmtId="0" fontId="2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>
      <alignment horizontal="center" vertical="center" wrapText="1"/>
    </xf>
    <xf numFmtId="42" fontId="5" fillId="2" borderId="3" xfId="0" applyNumberFormat="1" applyFont="1" applyFill="1" applyBorder="1" applyAlignment="1">
      <alignment horizontal="center" vertical="center"/>
    </xf>
    <xf numFmtId="42" fontId="5" fillId="2" borderId="4" xfId="0" applyNumberFormat="1" applyFont="1" applyFill="1" applyBorder="1" applyAlignment="1">
      <alignment horizontal="center" vertical="center"/>
    </xf>
    <xf numFmtId="42" fontId="5" fillId="2" borderId="5" xfId="0" applyNumberFormat="1" applyFont="1" applyFill="1" applyBorder="1" applyAlignment="1">
      <alignment horizontal="center" vertical="center"/>
    </xf>
    <xf numFmtId="42" fontId="5" fillId="2" borderId="6" xfId="0" applyNumberFormat="1" applyFont="1" applyFill="1" applyBorder="1" applyAlignment="1">
      <alignment horizontal="center" vertical="center" wrapText="1"/>
    </xf>
    <xf numFmtId="42" fontId="5" fillId="2" borderId="1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4" borderId="15" xfId="0" applyFont="1" applyFill="1" applyBorder="1" applyAlignment="1">
      <alignment horizontal="left" vertical="center"/>
    </xf>
    <xf numFmtId="0" fontId="5" fillId="4" borderId="16" xfId="0" applyFont="1" applyFill="1" applyBorder="1" applyAlignment="1">
      <alignment horizontal="left" vertical="center"/>
    </xf>
    <xf numFmtId="0" fontId="5" fillId="4" borderId="18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42" fontId="3" fillId="0" borderId="0" xfId="0" applyNumberFormat="1" applyFont="1" applyBorder="1" applyAlignment="1">
      <alignment horizontal="center" vertical="center"/>
    </xf>
    <xf numFmtId="42" fontId="15" fillId="0" borderId="0" xfId="0" applyNumberFormat="1" applyFont="1" applyBorder="1" applyAlignment="1">
      <alignment horizontal="center" vertical="center"/>
    </xf>
  </cellXfs>
  <cellStyles count="24">
    <cellStyle name="60% - Énfasis2" xfId="23" builtinId="36"/>
    <cellStyle name="Millares" xfId="1" builtinId="3"/>
    <cellStyle name="Millares 2" xfId="3" xr:uid="{00000000-0005-0000-0000-000002000000}"/>
    <cellStyle name="Moneda" xfId="2" builtinId="4"/>
    <cellStyle name="Moneda 2" xfId="4" xr:uid="{00000000-0005-0000-0000-000004000000}"/>
    <cellStyle name="Moneda 2 2" xfId="5" xr:uid="{00000000-0005-0000-0000-000005000000}"/>
    <cellStyle name="Moneda 3" xfId="6" xr:uid="{00000000-0005-0000-0000-000006000000}"/>
    <cellStyle name="Moneda 3 2" xfId="7" xr:uid="{00000000-0005-0000-0000-000007000000}"/>
    <cellStyle name="Moneda 4" xfId="8" xr:uid="{00000000-0005-0000-0000-000008000000}"/>
    <cellStyle name="Moneda 4 2" xfId="9" xr:uid="{00000000-0005-0000-0000-000009000000}"/>
    <cellStyle name="Moneda 5" xfId="10" xr:uid="{00000000-0005-0000-0000-00000A000000}"/>
    <cellStyle name="Moneda 6" xfId="11" xr:uid="{00000000-0005-0000-0000-00000B000000}"/>
    <cellStyle name="Normal" xfId="0" builtinId="0"/>
    <cellStyle name="Normal 2" xfId="12" xr:uid="{00000000-0005-0000-0000-00000D000000}"/>
    <cellStyle name="Normal 3" xfId="13" xr:uid="{00000000-0005-0000-0000-00000E000000}"/>
    <cellStyle name="Normal 3 2" xfId="14" xr:uid="{00000000-0005-0000-0000-00000F000000}"/>
    <cellStyle name="Normal 4" xfId="15" xr:uid="{00000000-0005-0000-0000-000010000000}"/>
    <cellStyle name="Normal 4 2" xfId="16" xr:uid="{00000000-0005-0000-0000-000011000000}"/>
    <cellStyle name="Normal 5" xfId="17" xr:uid="{00000000-0005-0000-0000-000012000000}"/>
    <cellStyle name="Normal 5 2" xfId="18" xr:uid="{00000000-0005-0000-0000-000013000000}"/>
    <cellStyle name="Normal 6" xfId="19" xr:uid="{00000000-0005-0000-0000-000014000000}"/>
    <cellStyle name="Normal 7" xfId="20" xr:uid="{00000000-0005-0000-0000-000015000000}"/>
    <cellStyle name="Porcentaje 2" xfId="21" xr:uid="{00000000-0005-0000-0000-000016000000}"/>
    <cellStyle name="Porcentual 2" xfId="22" xr:uid="{00000000-0005-0000-0000-000017000000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31752</xdr:colOff>
      <xdr:row>0</xdr:row>
      <xdr:rowOff>7937</xdr:rowOff>
    </xdr:from>
    <xdr:to>
      <xdr:col>1</xdr:col>
      <xdr:colOff>709927</xdr:colOff>
      <xdr:row>5</xdr:row>
      <xdr:rowOff>63500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59" b="7416"/>
        <a:stretch>
          <a:fillRect/>
        </a:stretch>
      </xdr:blipFill>
      <xdr:spPr>
        <a:xfrm>
          <a:off x="31752" y="7937"/>
          <a:ext cx="1040125" cy="1103313"/>
        </a:xfrm>
        <a:prstGeom prst="rect">
          <a:avLst/>
        </a:prstGeom>
      </xdr:spPr>
    </xdr:pic>
    <xdr:clientData/>
  </xdr:twoCellAnchor>
  <xdr:twoCellAnchor>
    <xdr:from>
      <xdr:col>1</xdr:col>
      <xdr:colOff>2166943</xdr:colOff>
      <xdr:row>84</xdr:row>
      <xdr:rowOff>166689</xdr:rowOff>
    </xdr:from>
    <xdr:to>
      <xdr:col>5</xdr:col>
      <xdr:colOff>833442</xdr:colOff>
      <xdr:row>84</xdr:row>
      <xdr:rowOff>166689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528893" y="17292639"/>
          <a:ext cx="545782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6"/>
  <sheetViews>
    <sheetView showGridLines="0" tabSelected="1" zoomScale="110" zoomScaleNormal="110" workbookViewId="0">
      <pane xSplit="1" ySplit="11" topLeftCell="B66" activePane="bottomRight" state="frozen"/>
      <selection pane="topRight" activeCell="B1" sqref="B1"/>
      <selection pane="bottomLeft" activeCell="A12" sqref="A12"/>
      <selection pane="bottomRight" activeCell="F67" sqref="F67"/>
    </sheetView>
  </sheetViews>
  <sheetFormatPr baseColWidth="10" defaultColWidth="11.44140625" defaultRowHeight="15" customHeight="1" zeroHeight="1" x14ac:dyDescent="0.3"/>
  <cols>
    <col min="1" max="1" width="5.44140625" style="1" customWidth="1"/>
    <col min="2" max="2" width="52.109375" style="1" customWidth="1"/>
    <col min="3" max="4" width="16.33203125" style="2" customWidth="1"/>
    <col min="5" max="5" width="17.109375" style="2" customWidth="1"/>
    <col min="6" max="6" width="17.44140625" style="2" customWidth="1"/>
    <col min="7" max="7" width="17.5546875" style="3" customWidth="1"/>
    <col min="8" max="8" width="16" style="2" customWidth="1"/>
    <col min="9" max="9" width="0.6640625" style="1" customWidth="1"/>
    <col min="10" max="10" width="20.44140625" style="1" bestFit="1" customWidth="1"/>
    <col min="11" max="11" width="19.6640625" style="1" bestFit="1" customWidth="1"/>
    <col min="12" max="16384" width="11.44140625" style="1"/>
  </cols>
  <sheetData>
    <row r="1" spans="1:8" ht="17.100000000000001" customHeight="1" x14ac:dyDescent="0.3">
      <c r="A1" s="127" t="s">
        <v>0</v>
      </c>
      <c r="B1" s="127"/>
      <c r="C1" s="127"/>
      <c r="D1" s="127"/>
      <c r="E1" s="127"/>
      <c r="F1" s="127"/>
      <c r="G1" s="127"/>
      <c r="H1" s="127"/>
    </row>
    <row r="2" spans="1:8" ht="17.100000000000001" customHeight="1" x14ac:dyDescent="0.3">
      <c r="A2" s="127" t="s">
        <v>1</v>
      </c>
      <c r="B2" s="127"/>
      <c r="C2" s="127"/>
      <c r="D2" s="127"/>
      <c r="E2" s="127"/>
      <c r="F2" s="127"/>
      <c r="G2" s="127"/>
      <c r="H2" s="127"/>
    </row>
    <row r="3" spans="1:8" ht="17.100000000000001" customHeight="1" x14ac:dyDescent="0.3">
      <c r="A3" s="128" t="s">
        <v>88</v>
      </c>
      <c r="B3" s="128"/>
      <c r="C3" s="128"/>
      <c r="D3" s="128"/>
      <c r="E3" s="128"/>
      <c r="F3" s="128"/>
      <c r="G3" s="128"/>
      <c r="H3" s="128"/>
    </row>
    <row r="4" spans="1:8" ht="17.100000000000001" customHeight="1" x14ac:dyDescent="0.3">
      <c r="A4" s="127" t="s">
        <v>90</v>
      </c>
      <c r="B4" s="127"/>
      <c r="C4" s="127"/>
      <c r="D4" s="127"/>
      <c r="E4" s="127"/>
      <c r="F4" s="127"/>
      <c r="G4" s="127"/>
      <c r="H4" s="127"/>
    </row>
    <row r="5" spans="1:8" ht="17.100000000000001" customHeight="1" x14ac:dyDescent="0.3">
      <c r="A5" s="129" t="s">
        <v>2</v>
      </c>
      <c r="B5" s="129"/>
      <c r="C5" s="129"/>
      <c r="D5" s="129"/>
      <c r="E5" s="129"/>
      <c r="F5" s="129"/>
      <c r="G5" s="129"/>
      <c r="H5" s="129"/>
    </row>
    <row r="6" spans="1:8" ht="6.75" customHeight="1" thickBot="1" x14ac:dyDescent="0.35"/>
    <row r="7" spans="1:8" ht="15.75" customHeight="1" x14ac:dyDescent="0.3">
      <c r="A7" s="116" t="s">
        <v>3</v>
      </c>
      <c r="B7" s="117"/>
      <c r="C7" s="122" t="s">
        <v>4</v>
      </c>
      <c r="D7" s="123"/>
      <c r="E7" s="123"/>
      <c r="F7" s="123"/>
      <c r="G7" s="124"/>
      <c r="H7" s="125" t="s">
        <v>5</v>
      </c>
    </row>
    <row r="8" spans="1:8" ht="30" customHeight="1" x14ac:dyDescent="0.3">
      <c r="A8" s="118"/>
      <c r="B8" s="119"/>
      <c r="C8" s="4" t="s">
        <v>6</v>
      </c>
      <c r="D8" s="4" t="s">
        <v>7</v>
      </c>
      <c r="E8" s="4" t="s">
        <v>8</v>
      </c>
      <c r="F8" s="4" t="s">
        <v>9</v>
      </c>
      <c r="G8" s="5" t="s">
        <v>10</v>
      </c>
      <c r="H8" s="126"/>
    </row>
    <row r="9" spans="1:8" ht="13.5" customHeight="1" x14ac:dyDescent="0.3">
      <c r="A9" s="120"/>
      <c r="B9" s="121"/>
      <c r="C9" s="6" t="s">
        <v>11</v>
      </c>
      <c r="D9" s="6"/>
      <c r="E9" s="6"/>
      <c r="F9" s="6"/>
      <c r="G9" s="7"/>
      <c r="H9" s="8" t="s">
        <v>12</v>
      </c>
    </row>
    <row r="10" spans="1:8" ht="6" customHeight="1" x14ac:dyDescent="0.3">
      <c r="A10" s="9"/>
      <c r="B10" s="10"/>
      <c r="C10" s="11"/>
      <c r="D10" s="11"/>
      <c r="E10" s="11"/>
      <c r="F10" s="11"/>
      <c r="G10" s="12"/>
      <c r="H10" s="13"/>
    </row>
    <row r="11" spans="1:8" s="14" customFormat="1" ht="13.8" x14ac:dyDescent="0.3">
      <c r="A11" s="130" t="s">
        <v>13</v>
      </c>
      <c r="B11" s="131"/>
      <c r="C11" s="131"/>
      <c r="D11" s="131"/>
      <c r="E11" s="131"/>
      <c r="F11" s="131"/>
      <c r="G11" s="131"/>
      <c r="H11" s="132"/>
    </row>
    <row r="12" spans="1:8" s="14" customFormat="1" ht="15" customHeight="1" x14ac:dyDescent="0.3">
      <c r="A12" s="15" t="s">
        <v>14</v>
      </c>
      <c r="B12" s="16" t="s">
        <v>15</v>
      </c>
      <c r="C12" s="64">
        <v>3468583695.7639999</v>
      </c>
      <c r="D12" s="65">
        <v>0</v>
      </c>
      <c r="E12" s="64">
        <f>C12+D12</f>
        <v>3468583695.7639999</v>
      </c>
      <c r="F12" s="64">
        <v>2635780967.0599999</v>
      </c>
      <c r="G12" s="64">
        <f>+F12</f>
        <v>2635780967.0599999</v>
      </c>
      <c r="H12" s="66">
        <f>+G12-C12</f>
        <v>-832802728.704</v>
      </c>
    </row>
    <row r="13" spans="1:8" s="14" customFormat="1" ht="15" customHeight="1" x14ac:dyDescent="0.3">
      <c r="A13" s="17" t="s">
        <v>16</v>
      </c>
      <c r="B13" s="18" t="s">
        <v>17</v>
      </c>
      <c r="C13" s="64">
        <v>0</v>
      </c>
      <c r="D13" s="65">
        <v>0</v>
      </c>
      <c r="E13" s="64">
        <f t="shared" ref="E13:E19" si="0">C13+D13</f>
        <v>0</v>
      </c>
      <c r="F13" s="64">
        <v>0</v>
      </c>
      <c r="G13" s="64">
        <f t="shared" ref="G13:G43" si="1">+F13</f>
        <v>0</v>
      </c>
      <c r="H13" s="66">
        <f t="shared" ref="H13:H42" si="2">+G13-C13</f>
        <v>0</v>
      </c>
    </row>
    <row r="14" spans="1:8" s="14" customFormat="1" ht="15" customHeight="1" x14ac:dyDescent="0.3">
      <c r="A14" s="17" t="s">
        <v>18</v>
      </c>
      <c r="B14" s="18" t="s">
        <v>19</v>
      </c>
      <c r="C14" s="64">
        <v>0</v>
      </c>
      <c r="D14" s="65">
        <v>0</v>
      </c>
      <c r="E14" s="64">
        <f t="shared" si="0"/>
        <v>0</v>
      </c>
      <c r="F14" s="64">
        <v>0</v>
      </c>
      <c r="G14" s="64">
        <f t="shared" si="1"/>
        <v>0</v>
      </c>
      <c r="H14" s="66">
        <f t="shared" si="2"/>
        <v>0</v>
      </c>
    </row>
    <row r="15" spans="1:8" s="14" customFormat="1" ht="15" customHeight="1" x14ac:dyDescent="0.3">
      <c r="A15" s="19" t="s">
        <v>20</v>
      </c>
      <c r="B15" s="18" t="s">
        <v>21</v>
      </c>
      <c r="C15" s="64">
        <v>1562294759.54</v>
      </c>
      <c r="D15" s="65">
        <v>0</v>
      </c>
      <c r="E15" s="64">
        <f t="shared" si="0"/>
        <v>1562294759.54</v>
      </c>
      <c r="F15" s="64">
        <v>861548039.91999996</v>
      </c>
      <c r="G15" s="64">
        <f t="shared" si="1"/>
        <v>861548039.91999996</v>
      </c>
      <c r="H15" s="66">
        <f t="shared" si="2"/>
        <v>-700746719.62</v>
      </c>
    </row>
    <row r="16" spans="1:8" s="14" customFormat="1" ht="15" customHeight="1" x14ac:dyDescent="0.3">
      <c r="A16" s="15" t="s">
        <v>22</v>
      </c>
      <c r="B16" s="16" t="s">
        <v>23</v>
      </c>
      <c r="C16" s="64">
        <v>173107432.11000001</v>
      </c>
      <c r="D16" s="65">
        <v>0</v>
      </c>
      <c r="E16" s="64">
        <f t="shared" si="0"/>
        <v>173107432.11000001</v>
      </c>
      <c r="F16" s="64">
        <v>143077851.90000001</v>
      </c>
      <c r="G16" s="64">
        <f t="shared" si="1"/>
        <v>143077851.90000001</v>
      </c>
      <c r="H16" s="66">
        <f t="shared" si="2"/>
        <v>-30029580.210000008</v>
      </c>
    </row>
    <row r="17" spans="1:11" s="14" customFormat="1" ht="15" customHeight="1" x14ac:dyDescent="0.3">
      <c r="A17" s="15" t="s">
        <v>24</v>
      </c>
      <c r="B17" s="16" t="s">
        <v>25</v>
      </c>
      <c r="C17" s="64">
        <v>131124539.25</v>
      </c>
      <c r="D17" s="65">
        <v>0</v>
      </c>
      <c r="E17" s="64">
        <f t="shared" si="0"/>
        <v>131124539.25</v>
      </c>
      <c r="F17" s="64">
        <v>129000671.22</v>
      </c>
      <c r="G17" s="64">
        <f t="shared" si="1"/>
        <v>129000671.22</v>
      </c>
      <c r="H17" s="66">
        <f t="shared" si="2"/>
        <v>-2123868.0300000012</v>
      </c>
    </row>
    <row r="18" spans="1:11" s="20" customFormat="1" ht="15" customHeight="1" x14ac:dyDescent="0.3">
      <c r="A18" s="15" t="s">
        <v>26</v>
      </c>
      <c r="B18" s="18" t="s">
        <v>27</v>
      </c>
      <c r="C18" s="64">
        <v>0</v>
      </c>
      <c r="D18" s="65">
        <v>0</v>
      </c>
      <c r="E18" s="64">
        <f t="shared" si="0"/>
        <v>0</v>
      </c>
      <c r="F18" s="64">
        <v>0</v>
      </c>
      <c r="G18" s="64">
        <f t="shared" si="1"/>
        <v>0</v>
      </c>
      <c r="H18" s="66">
        <f t="shared" si="2"/>
        <v>0</v>
      </c>
    </row>
    <row r="19" spans="1:11" s="14" customFormat="1" ht="15" customHeight="1" x14ac:dyDescent="0.3">
      <c r="A19" s="15" t="s">
        <v>28</v>
      </c>
      <c r="B19" s="18" t="s">
        <v>29</v>
      </c>
      <c r="C19" s="64">
        <f>+SUM(C20:C30)</f>
        <v>4783156778.4580002</v>
      </c>
      <c r="D19" s="65">
        <f>SUM(D20:D30)</f>
        <v>0</v>
      </c>
      <c r="E19" s="64">
        <f t="shared" si="0"/>
        <v>4783156778.4580002</v>
      </c>
      <c r="F19" s="64">
        <f>+SUM(F20:F30)</f>
        <v>2438657762.5699997</v>
      </c>
      <c r="G19" s="64">
        <f t="shared" si="1"/>
        <v>2438657762.5699997</v>
      </c>
      <c r="H19" s="66">
        <f t="shared" si="2"/>
        <v>-2344499015.8880005</v>
      </c>
    </row>
    <row r="20" spans="1:11" s="14" customFormat="1" ht="15" customHeight="1" x14ac:dyDescent="0.3">
      <c r="A20" s="21"/>
      <c r="B20" s="22" t="s">
        <v>30</v>
      </c>
      <c r="C20" s="67">
        <v>2882701963.9239998</v>
      </c>
      <c r="D20" s="68">
        <v>0</v>
      </c>
      <c r="E20" s="69">
        <f>C20+D20</f>
        <v>2882701963.9239998</v>
      </c>
      <c r="F20" s="67">
        <v>1470575239.6099999</v>
      </c>
      <c r="G20" s="69">
        <f t="shared" si="1"/>
        <v>1470575239.6099999</v>
      </c>
      <c r="H20" s="70">
        <f t="shared" si="2"/>
        <v>-1412126724.3139999</v>
      </c>
      <c r="K20" s="23"/>
    </row>
    <row r="21" spans="1:11" s="14" customFormat="1" ht="15" customHeight="1" x14ac:dyDescent="0.3">
      <c r="A21" s="21"/>
      <c r="B21" s="24" t="s">
        <v>31</v>
      </c>
      <c r="C21" s="67">
        <v>457333580.56</v>
      </c>
      <c r="D21" s="71">
        <v>0</v>
      </c>
      <c r="E21" s="69">
        <f t="shared" ref="E21:E36" si="3">C21+D21</f>
        <v>457333580.56</v>
      </c>
      <c r="F21" s="67">
        <v>252952609.06</v>
      </c>
      <c r="G21" s="69">
        <f t="shared" si="1"/>
        <v>252952609.06</v>
      </c>
      <c r="H21" s="70">
        <f t="shared" si="2"/>
        <v>-204380971.5</v>
      </c>
    </row>
    <row r="22" spans="1:11" s="14" customFormat="1" ht="15" customHeight="1" x14ac:dyDescent="0.3">
      <c r="A22" s="21"/>
      <c r="B22" s="24" t="s">
        <v>32</v>
      </c>
      <c r="C22" s="67">
        <v>563417228.25399995</v>
      </c>
      <c r="D22" s="71">
        <v>0</v>
      </c>
      <c r="E22" s="69">
        <f t="shared" si="3"/>
        <v>563417228.25399995</v>
      </c>
      <c r="F22" s="67">
        <v>255202890.62</v>
      </c>
      <c r="G22" s="69">
        <f t="shared" si="1"/>
        <v>255202890.62</v>
      </c>
      <c r="H22" s="70">
        <f t="shared" si="2"/>
        <v>-308214337.63399994</v>
      </c>
      <c r="K22" s="23"/>
    </row>
    <row r="23" spans="1:11" s="14" customFormat="1" ht="15" customHeight="1" x14ac:dyDescent="0.3">
      <c r="A23" s="21"/>
      <c r="B23" s="24" t="s">
        <v>33</v>
      </c>
      <c r="C23" s="67">
        <v>4104477.47</v>
      </c>
      <c r="D23" s="71">
        <v>0</v>
      </c>
      <c r="E23" s="69">
        <f t="shared" si="3"/>
        <v>4104477.47</v>
      </c>
      <c r="F23" s="67">
        <v>0</v>
      </c>
      <c r="G23" s="69">
        <f t="shared" si="1"/>
        <v>0</v>
      </c>
      <c r="H23" s="70">
        <f t="shared" si="2"/>
        <v>-4104477.47</v>
      </c>
    </row>
    <row r="24" spans="1:11" s="14" customFormat="1" ht="15" customHeight="1" x14ac:dyDescent="0.3">
      <c r="A24" s="21"/>
      <c r="B24" s="24" t="s">
        <v>34</v>
      </c>
      <c r="C24" s="67">
        <v>0</v>
      </c>
      <c r="D24" s="71">
        <v>0</v>
      </c>
      <c r="E24" s="69">
        <f t="shared" si="3"/>
        <v>0</v>
      </c>
      <c r="F24" s="67">
        <v>0</v>
      </c>
      <c r="G24" s="69">
        <f t="shared" si="1"/>
        <v>0</v>
      </c>
      <c r="H24" s="70">
        <f t="shared" si="2"/>
        <v>0</v>
      </c>
    </row>
    <row r="25" spans="1:11" s="14" customFormat="1" ht="15" customHeight="1" x14ac:dyDescent="0.3">
      <c r="A25" s="21"/>
      <c r="B25" s="24" t="s">
        <v>35</v>
      </c>
      <c r="C25" s="67">
        <v>70560053.959999993</v>
      </c>
      <c r="D25" s="71">
        <v>0</v>
      </c>
      <c r="E25" s="69">
        <f t="shared" si="3"/>
        <v>70560053.959999993</v>
      </c>
      <c r="F25" s="67">
        <v>35322747.119999997</v>
      </c>
      <c r="G25" s="69">
        <f t="shared" si="1"/>
        <v>35322747.119999997</v>
      </c>
      <c r="H25" s="70">
        <f t="shared" si="2"/>
        <v>-35237306.839999996</v>
      </c>
    </row>
    <row r="26" spans="1:11" s="14" customFormat="1" ht="15" customHeight="1" x14ac:dyDescent="0.3">
      <c r="A26" s="21"/>
      <c r="B26" s="24" t="s">
        <v>36</v>
      </c>
      <c r="C26" s="67">
        <v>0</v>
      </c>
      <c r="D26" s="71">
        <v>0</v>
      </c>
      <c r="E26" s="69">
        <f t="shared" si="3"/>
        <v>0</v>
      </c>
      <c r="F26" s="67">
        <v>0</v>
      </c>
      <c r="G26" s="69">
        <f t="shared" si="1"/>
        <v>0</v>
      </c>
      <c r="H26" s="70">
        <f t="shared" si="2"/>
        <v>0</v>
      </c>
    </row>
    <row r="27" spans="1:11" s="14" customFormat="1" ht="15" customHeight="1" x14ac:dyDescent="0.3">
      <c r="A27" s="21"/>
      <c r="B27" s="24" t="s">
        <v>37</v>
      </c>
      <c r="C27" s="67">
        <v>0</v>
      </c>
      <c r="D27" s="71">
        <v>0</v>
      </c>
      <c r="E27" s="69">
        <f t="shared" si="3"/>
        <v>0</v>
      </c>
      <c r="F27" s="67">
        <v>0</v>
      </c>
      <c r="G27" s="69">
        <f t="shared" si="1"/>
        <v>0</v>
      </c>
      <c r="H27" s="70">
        <f t="shared" si="2"/>
        <v>0</v>
      </c>
    </row>
    <row r="28" spans="1:11" s="14" customFormat="1" ht="15" customHeight="1" x14ac:dyDescent="0.3">
      <c r="A28" s="21"/>
      <c r="B28" s="24" t="s">
        <v>38</v>
      </c>
      <c r="C28" s="67">
        <v>40477976.380000003</v>
      </c>
      <c r="D28" s="71">
        <v>0</v>
      </c>
      <c r="E28" s="69">
        <f t="shared" si="3"/>
        <v>40477976.380000003</v>
      </c>
      <c r="F28" s="67">
        <v>22971442.57</v>
      </c>
      <c r="G28" s="69">
        <f t="shared" si="1"/>
        <v>22971442.57</v>
      </c>
      <c r="H28" s="70">
        <f t="shared" si="2"/>
        <v>-17506533.810000002</v>
      </c>
    </row>
    <row r="29" spans="1:11" s="14" customFormat="1" ht="15" customHeight="1" x14ac:dyDescent="0.3">
      <c r="A29" s="21"/>
      <c r="B29" s="24" t="s">
        <v>39</v>
      </c>
      <c r="C29" s="67">
        <v>764561497.90999997</v>
      </c>
      <c r="D29" s="71">
        <v>0</v>
      </c>
      <c r="E29" s="69">
        <f t="shared" si="3"/>
        <v>764561497.90999997</v>
      </c>
      <c r="F29" s="67">
        <v>401632833.58999997</v>
      </c>
      <c r="G29" s="69">
        <f t="shared" si="1"/>
        <v>401632833.58999997</v>
      </c>
      <c r="H29" s="70">
        <f t="shared" si="2"/>
        <v>-362928664.31999999</v>
      </c>
    </row>
    <row r="30" spans="1:11" s="14" customFormat="1" ht="30" customHeight="1" x14ac:dyDescent="0.3">
      <c r="A30" s="21"/>
      <c r="B30" s="24" t="s">
        <v>40</v>
      </c>
      <c r="C30" s="67">
        <v>0</v>
      </c>
      <c r="D30" s="71">
        <v>0</v>
      </c>
      <c r="E30" s="69">
        <f t="shared" si="3"/>
        <v>0</v>
      </c>
      <c r="F30" s="67">
        <v>0</v>
      </c>
      <c r="G30" s="69">
        <f t="shared" si="1"/>
        <v>0</v>
      </c>
      <c r="H30" s="70">
        <f t="shared" si="2"/>
        <v>0</v>
      </c>
    </row>
    <row r="31" spans="1:11" s="14" customFormat="1" ht="15" customHeight="1" x14ac:dyDescent="0.3">
      <c r="A31" s="15" t="s">
        <v>41</v>
      </c>
      <c r="B31" s="18" t="s">
        <v>42</v>
      </c>
      <c r="C31" s="64">
        <f>+SUM(C32:C36)</f>
        <v>85360292.689999998</v>
      </c>
      <c r="D31" s="65">
        <f>SUM(D32:D36)</f>
        <v>0</v>
      </c>
      <c r="E31" s="64">
        <f>SUM(E32:E36)</f>
        <v>85360292.689999998</v>
      </c>
      <c r="F31" s="64">
        <f>SUM(F32:F36)</f>
        <v>36925325.719999999</v>
      </c>
      <c r="G31" s="64">
        <f t="shared" si="1"/>
        <v>36925325.719999999</v>
      </c>
      <c r="H31" s="66">
        <f t="shared" si="2"/>
        <v>-48434966.969999999</v>
      </c>
    </row>
    <row r="32" spans="1:11" s="14" customFormat="1" ht="15" customHeight="1" x14ac:dyDescent="0.3">
      <c r="A32" s="25"/>
      <c r="B32" s="24" t="s">
        <v>43</v>
      </c>
      <c r="C32" s="67">
        <v>284.89144799610654</v>
      </c>
      <c r="D32" s="67">
        <v>0</v>
      </c>
      <c r="E32" s="69">
        <f t="shared" si="3"/>
        <v>284.89144799610654</v>
      </c>
      <c r="F32" s="67">
        <v>1162.0899999999999</v>
      </c>
      <c r="G32" s="67">
        <f t="shared" si="1"/>
        <v>1162.0899999999999</v>
      </c>
      <c r="H32" s="70">
        <f t="shared" si="2"/>
        <v>877.19855200389338</v>
      </c>
    </row>
    <row r="33" spans="1:8" s="14" customFormat="1" ht="15" customHeight="1" x14ac:dyDescent="0.3">
      <c r="A33" s="21"/>
      <c r="B33" s="24" t="s">
        <v>44</v>
      </c>
      <c r="C33" s="67">
        <v>10383689.682975378</v>
      </c>
      <c r="D33" s="67">
        <v>0</v>
      </c>
      <c r="E33" s="69">
        <f t="shared" si="3"/>
        <v>10383689.682975378</v>
      </c>
      <c r="F33" s="67">
        <v>5014200.72</v>
      </c>
      <c r="G33" s="67">
        <f t="shared" si="1"/>
        <v>5014200.72</v>
      </c>
      <c r="H33" s="70">
        <f t="shared" si="2"/>
        <v>-5369488.9629753781</v>
      </c>
    </row>
    <row r="34" spans="1:8" s="14" customFormat="1" ht="15" customHeight="1" x14ac:dyDescent="0.3">
      <c r="A34" s="21"/>
      <c r="B34" s="24" t="s">
        <v>45</v>
      </c>
      <c r="C34" s="67">
        <v>74976318.115576625</v>
      </c>
      <c r="D34" s="67">
        <v>0</v>
      </c>
      <c r="E34" s="69">
        <f t="shared" si="3"/>
        <v>74976318.115576625</v>
      </c>
      <c r="F34" s="67">
        <v>31909962.91</v>
      </c>
      <c r="G34" s="67">
        <f t="shared" si="1"/>
        <v>31909962.91</v>
      </c>
      <c r="H34" s="70">
        <f t="shared" si="2"/>
        <v>-43066355.205576628</v>
      </c>
    </row>
    <row r="35" spans="1:8" s="14" customFormat="1" ht="15" customHeight="1" x14ac:dyDescent="0.3">
      <c r="A35" s="21"/>
      <c r="B35" s="24" t="s">
        <v>46</v>
      </c>
      <c r="C35" s="67">
        <v>0</v>
      </c>
      <c r="D35" s="67">
        <v>0</v>
      </c>
      <c r="E35" s="69">
        <f t="shared" si="3"/>
        <v>0</v>
      </c>
      <c r="F35" s="69">
        <v>0</v>
      </c>
      <c r="G35" s="69">
        <f t="shared" si="1"/>
        <v>0</v>
      </c>
      <c r="H35" s="70">
        <f t="shared" si="2"/>
        <v>0</v>
      </c>
    </row>
    <row r="36" spans="1:8" s="14" customFormat="1" ht="15" customHeight="1" x14ac:dyDescent="0.3">
      <c r="A36" s="21"/>
      <c r="B36" s="24" t="s">
        <v>47</v>
      </c>
      <c r="C36" s="67">
        <v>0</v>
      </c>
      <c r="D36" s="67">
        <v>0</v>
      </c>
      <c r="E36" s="69">
        <f t="shared" si="3"/>
        <v>0</v>
      </c>
      <c r="F36" s="69">
        <v>0</v>
      </c>
      <c r="G36" s="69">
        <f t="shared" si="1"/>
        <v>0</v>
      </c>
      <c r="H36" s="70">
        <f t="shared" si="2"/>
        <v>0</v>
      </c>
    </row>
    <row r="37" spans="1:8" s="14" customFormat="1" ht="15" customHeight="1" x14ac:dyDescent="0.3">
      <c r="A37" s="26" t="s">
        <v>48</v>
      </c>
      <c r="B37" s="18" t="s">
        <v>49</v>
      </c>
      <c r="C37" s="72">
        <v>0</v>
      </c>
      <c r="D37" s="73">
        <v>0</v>
      </c>
      <c r="E37" s="72">
        <f>C37+D37</f>
        <v>0</v>
      </c>
      <c r="F37" s="72">
        <v>0</v>
      </c>
      <c r="G37" s="72">
        <f t="shared" si="1"/>
        <v>0</v>
      </c>
      <c r="H37" s="66">
        <f>+G37-C37</f>
        <v>0</v>
      </c>
    </row>
    <row r="38" spans="1:8" s="14" customFormat="1" ht="15" customHeight="1" x14ac:dyDescent="0.3">
      <c r="A38" s="15" t="s">
        <v>50</v>
      </c>
      <c r="B38" s="18" t="s">
        <v>51</v>
      </c>
      <c r="C38" s="64">
        <f>+C39</f>
        <v>0</v>
      </c>
      <c r="D38" s="65">
        <f>D39</f>
        <v>0</v>
      </c>
      <c r="E38" s="64">
        <f>E39</f>
        <v>0</v>
      </c>
      <c r="F38" s="64">
        <v>0</v>
      </c>
      <c r="G38" s="64">
        <f t="shared" si="1"/>
        <v>0</v>
      </c>
      <c r="H38" s="66">
        <f t="shared" si="2"/>
        <v>0</v>
      </c>
    </row>
    <row r="39" spans="1:8" s="14" customFormat="1" ht="15" customHeight="1" x14ac:dyDescent="0.3">
      <c r="A39" s="25"/>
      <c r="B39" s="24" t="s">
        <v>52</v>
      </c>
      <c r="C39" s="71">
        <v>0</v>
      </c>
      <c r="D39" s="71">
        <v>0</v>
      </c>
      <c r="E39" s="67">
        <f>C39+D39</f>
        <v>0</v>
      </c>
      <c r="F39" s="69">
        <v>0</v>
      </c>
      <c r="G39" s="69">
        <f t="shared" si="1"/>
        <v>0</v>
      </c>
      <c r="H39" s="70">
        <f t="shared" si="2"/>
        <v>0</v>
      </c>
    </row>
    <row r="40" spans="1:8" s="14" customFormat="1" ht="15" customHeight="1" x14ac:dyDescent="0.3">
      <c r="A40" s="26" t="s">
        <v>53</v>
      </c>
      <c r="B40" s="18" t="s">
        <v>54</v>
      </c>
      <c r="C40" s="64">
        <f>+C41+C42</f>
        <v>1243604855.8800001</v>
      </c>
      <c r="D40" s="65">
        <f>SUM(D41:D42)</f>
        <v>0</v>
      </c>
      <c r="E40" s="64">
        <f>SUM(E41:E42)</f>
        <v>1243604855.8800001</v>
      </c>
      <c r="F40" s="64">
        <f>SUM(F41:F42)</f>
        <v>680672897.38</v>
      </c>
      <c r="G40" s="64">
        <f t="shared" si="1"/>
        <v>680672897.38</v>
      </c>
      <c r="H40" s="66">
        <f t="shared" si="2"/>
        <v>-562931958.50000012</v>
      </c>
    </row>
    <row r="41" spans="1:8" s="14" customFormat="1" ht="15" customHeight="1" x14ac:dyDescent="0.3">
      <c r="A41" s="25"/>
      <c r="B41" s="24" t="s">
        <v>55</v>
      </c>
      <c r="C41" s="67">
        <v>1243604855.8800001</v>
      </c>
      <c r="D41" s="71">
        <v>0</v>
      </c>
      <c r="E41" s="69">
        <f>C41+D41</f>
        <v>1243604855.8800001</v>
      </c>
      <c r="F41" s="67">
        <v>680672897.38</v>
      </c>
      <c r="G41" s="69">
        <f t="shared" si="1"/>
        <v>680672897.38</v>
      </c>
      <c r="H41" s="70">
        <f t="shared" si="2"/>
        <v>-562931958.50000012</v>
      </c>
    </row>
    <row r="42" spans="1:8" s="14" customFormat="1" ht="15" customHeight="1" x14ac:dyDescent="0.3">
      <c r="A42" s="21"/>
      <c r="B42" s="43" t="s">
        <v>89</v>
      </c>
      <c r="C42" s="74">
        <v>0</v>
      </c>
      <c r="D42" s="75">
        <v>0</v>
      </c>
      <c r="E42" s="76">
        <f>C42+D42</f>
        <v>0</v>
      </c>
      <c r="F42" s="74">
        <v>0</v>
      </c>
      <c r="G42" s="76">
        <f t="shared" si="1"/>
        <v>0</v>
      </c>
      <c r="H42" s="77">
        <f t="shared" si="2"/>
        <v>0</v>
      </c>
    </row>
    <row r="43" spans="1:8" s="20" customFormat="1" ht="15" customHeight="1" x14ac:dyDescent="0.3">
      <c r="A43" s="107" t="s">
        <v>41</v>
      </c>
      <c r="B43" s="108" t="s">
        <v>56</v>
      </c>
      <c r="C43" s="109">
        <f t="shared" ref="C43:F43" si="4">C12+C13+C14+C15+C16+C17+C18+C19+C31+C37+C38+C40</f>
        <v>11447232353.692001</v>
      </c>
      <c r="D43" s="109">
        <f t="shared" si="4"/>
        <v>0</v>
      </c>
      <c r="E43" s="109">
        <f t="shared" si="4"/>
        <v>11447232353.692001</v>
      </c>
      <c r="F43" s="109">
        <f t="shared" si="4"/>
        <v>6925663515.7700005</v>
      </c>
      <c r="G43" s="109">
        <f t="shared" si="1"/>
        <v>6925663515.7700005</v>
      </c>
      <c r="H43" s="110">
        <f>+G43-C43</f>
        <v>-4521568837.9220009</v>
      </c>
    </row>
    <row r="44" spans="1:8" ht="3" customHeight="1" x14ac:dyDescent="0.3">
      <c r="A44" s="27"/>
      <c r="B44" s="28"/>
      <c r="C44" s="29"/>
      <c r="D44" s="29"/>
      <c r="E44" s="29"/>
      <c r="F44" s="29"/>
      <c r="G44" s="29"/>
      <c r="H44" s="30"/>
    </row>
    <row r="45" spans="1:8" s="14" customFormat="1" ht="15" customHeight="1" x14ac:dyDescent="0.3">
      <c r="A45" s="31"/>
      <c r="B45" s="32" t="s">
        <v>57</v>
      </c>
      <c r="C45" s="33"/>
      <c r="D45" s="34"/>
      <c r="E45" s="34"/>
      <c r="F45" s="34"/>
      <c r="G45" s="35"/>
      <c r="H45" s="36">
        <f>H12+H13+H14+H15+H16+H17+H18+H19+H31+H37+H38+H40</f>
        <v>-4521568837.9220009</v>
      </c>
    </row>
    <row r="46" spans="1:8" s="20" customFormat="1" ht="13.8" x14ac:dyDescent="0.3">
      <c r="A46" s="37"/>
      <c r="B46" s="38"/>
      <c r="C46" s="38"/>
      <c r="D46" s="38"/>
      <c r="E46" s="38"/>
      <c r="F46" s="38"/>
      <c r="G46" s="39"/>
      <c r="H46" s="40"/>
    </row>
    <row r="47" spans="1:8" s="14" customFormat="1" ht="13.8" x14ac:dyDescent="0.3">
      <c r="A47" s="133" t="s">
        <v>58</v>
      </c>
      <c r="B47" s="134"/>
      <c r="C47" s="134"/>
      <c r="D47" s="134"/>
      <c r="E47" s="134"/>
      <c r="F47" s="134"/>
      <c r="G47" s="134"/>
      <c r="H47" s="135"/>
    </row>
    <row r="48" spans="1:8" s="14" customFormat="1" ht="23.25" customHeight="1" x14ac:dyDescent="0.3">
      <c r="A48" s="15" t="s">
        <v>14</v>
      </c>
      <c r="B48" s="18" t="s">
        <v>59</v>
      </c>
      <c r="C48" s="78">
        <f t="shared" ref="C48:H48" si="5">SUM(C49:C56)</f>
        <v>1569439174.1966956</v>
      </c>
      <c r="D48" s="78">
        <f t="shared" si="5"/>
        <v>65901874.410000004</v>
      </c>
      <c r="E48" s="78">
        <f t="shared" si="5"/>
        <v>1635341048.6066957</v>
      </c>
      <c r="F48" s="78">
        <f t="shared" si="5"/>
        <v>835113164.61000001</v>
      </c>
      <c r="G48" s="78">
        <f>+F48</f>
        <v>835113164.61000001</v>
      </c>
      <c r="H48" s="79">
        <f t="shared" si="5"/>
        <v>-734326009.58669555</v>
      </c>
    </row>
    <row r="49" spans="1:10" s="14" customFormat="1" ht="13.8" x14ac:dyDescent="0.3">
      <c r="A49" s="21"/>
      <c r="B49" s="22" t="s">
        <v>60</v>
      </c>
      <c r="C49" s="80">
        <v>0</v>
      </c>
      <c r="D49" s="81">
        <v>0</v>
      </c>
      <c r="E49" s="80">
        <f t="shared" ref="E49:E56" si="6">C49+D49</f>
        <v>0</v>
      </c>
      <c r="F49" s="80">
        <v>0</v>
      </c>
      <c r="G49" s="80">
        <f t="shared" ref="G49:G67" si="7">+F49</f>
        <v>0</v>
      </c>
      <c r="H49" s="82">
        <f t="shared" ref="H49:H56" si="8">G49-C49</f>
        <v>0</v>
      </c>
    </row>
    <row r="50" spans="1:10" s="14" customFormat="1" ht="13.8" x14ac:dyDescent="0.3">
      <c r="A50" s="21"/>
      <c r="B50" s="24" t="s">
        <v>61</v>
      </c>
      <c r="C50" s="80">
        <v>0</v>
      </c>
      <c r="D50" s="80">
        <v>0</v>
      </c>
      <c r="E50" s="80">
        <f t="shared" si="6"/>
        <v>0</v>
      </c>
      <c r="F50" s="83">
        <v>0</v>
      </c>
      <c r="G50" s="83">
        <f t="shared" si="7"/>
        <v>0</v>
      </c>
      <c r="H50" s="82">
        <f t="shared" si="8"/>
        <v>0</v>
      </c>
      <c r="J50" s="104"/>
    </row>
    <row r="51" spans="1:10" s="14" customFormat="1" ht="13.8" x14ac:dyDescent="0.3">
      <c r="A51" s="21"/>
      <c r="B51" s="24" t="s">
        <v>62</v>
      </c>
      <c r="C51" s="81">
        <v>145828362.12269574</v>
      </c>
      <c r="D51" s="106">
        <v>-14492564.369999999</v>
      </c>
      <c r="E51" s="81">
        <f t="shared" si="6"/>
        <v>131335797.75269574</v>
      </c>
      <c r="F51" s="83">
        <v>79317671.420000002</v>
      </c>
      <c r="G51" s="83">
        <f t="shared" si="7"/>
        <v>79317671.420000002</v>
      </c>
      <c r="H51" s="82">
        <f t="shared" si="8"/>
        <v>-66510690.702695742</v>
      </c>
      <c r="J51" s="104"/>
    </row>
    <row r="52" spans="1:10" s="14" customFormat="1" ht="22.8" x14ac:dyDescent="0.3">
      <c r="A52" s="21"/>
      <c r="B52" s="24" t="s">
        <v>63</v>
      </c>
      <c r="C52" s="81">
        <v>1423610812.0739999</v>
      </c>
      <c r="D52" s="81">
        <v>80394438.780000001</v>
      </c>
      <c r="E52" s="81">
        <f t="shared" si="6"/>
        <v>1504005250.8539999</v>
      </c>
      <c r="F52" s="83">
        <v>755795493.19000006</v>
      </c>
      <c r="G52" s="83">
        <f t="shared" si="7"/>
        <v>755795493.19000006</v>
      </c>
      <c r="H52" s="82">
        <f t="shared" si="8"/>
        <v>-667815318.88399982</v>
      </c>
      <c r="J52" s="105"/>
    </row>
    <row r="53" spans="1:10" s="14" customFormat="1" ht="13.8" x14ac:dyDescent="0.3">
      <c r="A53" s="21"/>
      <c r="B53" s="24" t="s">
        <v>64</v>
      </c>
      <c r="C53" s="80">
        <v>0</v>
      </c>
      <c r="D53" s="81">
        <v>0</v>
      </c>
      <c r="E53" s="80">
        <f t="shared" si="6"/>
        <v>0</v>
      </c>
      <c r="F53" s="83">
        <v>0</v>
      </c>
      <c r="G53" s="83">
        <f t="shared" si="7"/>
        <v>0</v>
      </c>
      <c r="H53" s="82">
        <f t="shared" si="8"/>
        <v>0</v>
      </c>
      <c r="J53" s="104"/>
    </row>
    <row r="54" spans="1:10" s="14" customFormat="1" ht="13.8" x14ac:dyDescent="0.3">
      <c r="A54" s="21"/>
      <c r="B54" s="24" t="s">
        <v>65</v>
      </c>
      <c r="C54" s="80">
        <v>0</v>
      </c>
      <c r="D54" s="80">
        <v>0</v>
      </c>
      <c r="E54" s="80">
        <f t="shared" si="6"/>
        <v>0</v>
      </c>
      <c r="F54" s="83">
        <v>0</v>
      </c>
      <c r="G54" s="83">
        <f t="shared" si="7"/>
        <v>0</v>
      </c>
      <c r="H54" s="82">
        <f t="shared" si="8"/>
        <v>0</v>
      </c>
      <c r="J54" s="104"/>
    </row>
    <row r="55" spans="1:10" s="14" customFormat="1" ht="22.8" x14ac:dyDescent="0.3">
      <c r="A55" s="21"/>
      <c r="B55" s="24" t="s">
        <v>66</v>
      </c>
      <c r="C55" s="80">
        <v>0</v>
      </c>
      <c r="D55" s="80">
        <v>0</v>
      </c>
      <c r="E55" s="80">
        <f t="shared" si="6"/>
        <v>0</v>
      </c>
      <c r="F55" s="83">
        <v>0</v>
      </c>
      <c r="G55" s="83">
        <f t="shared" si="7"/>
        <v>0</v>
      </c>
      <c r="H55" s="82">
        <f t="shared" si="8"/>
        <v>0</v>
      </c>
      <c r="J55" s="104"/>
    </row>
    <row r="56" spans="1:10" s="14" customFormat="1" ht="22.8" x14ac:dyDescent="0.3">
      <c r="A56" s="21"/>
      <c r="B56" s="24" t="s">
        <v>67</v>
      </c>
      <c r="C56" s="80">
        <v>0</v>
      </c>
      <c r="D56" s="80">
        <v>0</v>
      </c>
      <c r="E56" s="80">
        <f t="shared" si="6"/>
        <v>0</v>
      </c>
      <c r="F56" s="83">
        <v>0</v>
      </c>
      <c r="G56" s="83">
        <f t="shared" si="7"/>
        <v>0</v>
      </c>
      <c r="H56" s="82">
        <f t="shared" si="8"/>
        <v>0</v>
      </c>
      <c r="J56" s="104"/>
    </row>
    <row r="57" spans="1:10" s="14" customFormat="1" ht="18" customHeight="1" x14ac:dyDescent="0.3">
      <c r="A57" s="15" t="s">
        <v>16</v>
      </c>
      <c r="B57" s="18" t="s">
        <v>51</v>
      </c>
      <c r="C57" s="78">
        <f t="shared" ref="C57:H57" si="9">SUM(C58:C61)</f>
        <v>0</v>
      </c>
      <c r="D57" s="78">
        <f t="shared" si="9"/>
        <v>35939100</v>
      </c>
      <c r="E57" s="78">
        <f t="shared" si="9"/>
        <v>35939100</v>
      </c>
      <c r="F57" s="78">
        <f t="shared" si="9"/>
        <v>16704515.65</v>
      </c>
      <c r="G57" s="78">
        <f t="shared" si="7"/>
        <v>16704515.65</v>
      </c>
      <c r="H57" s="79">
        <f t="shared" si="9"/>
        <v>16704515.65</v>
      </c>
      <c r="J57" s="105"/>
    </row>
    <row r="58" spans="1:10" s="14" customFormat="1" ht="13.8" x14ac:dyDescent="0.3">
      <c r="A58" s="21"/>
      <c r="B58" s="22" t="s">
        <v>68</v>
      </c>
      <c r="C58" s="80">
        <v>0</v>
      </c>
      <c r="D58" s="81">
        <v>0</v>
      </c>
      <c r="E58" s="80">
        <f>C58+D58</f>
        <v>0</v>
      </c>
      <c r="F58" s="80">
        <v>0</v>
      </c>
      <c r="G58" s="80">
        <f t="shared" si="7"/>
        <v>0</v>
      </c>
      <c r="H58" s="82">
        <f>G58-C58</f>
        <v>0</v>
      </c>
      <c r="J58" s="104"/>
    </row>
    <row r="59" spans="1:10" s="14" customFormat="1" ht="13.8" x14ac:dyDescent="0.3">
      <c r="A59" s="21"/>
      <c r="B59" s="24" t="s">
        <v>69</v>
      </c>
      <c r="C59" s="83">
        <v>0</v>
      </c>
      <c r="D59" s="84">
        <v>35939100</v>
      </c>
      <c r="E59" s="80">
        <f>C59+D59</f>
        <v>35939100</v>
      </c>
      <c r="F59" s="83">
        <v>16704515.65</v>
      </c>
      <c r="G59" s="84">
        <f t="shared" si="7"/>
        <v>16704515.65</v>
      </c>
      <c r="H59" s="82">
        <f>G59-C59</f>
        <v>16704515.65</v>
      </c>
      <c r="J59" s="104"/>
    </row>
    <row r="60" spans="1:10" s="14" customFormat="1" ht="13.8" x14ac:dyDescent="0.3">
      <c r="A60" s="21"/>
      <c r="B60" s="24" t="s">
        <v>70</v>
      </c>
      <c r="C60" s="83">
        <v>0</v>
      </c>
      <c r="D60" s="80">
        <v>0</v>
      </c>
      <c r="E60" s="80">
        <f>C60+D60</f>
        <v>0</v>
      </c>
      <c r="F60" s="80">
        <v>0</v>
      </c>
      <c r="G60" s="81">
        <f t="shared" si="7"/>
        <v>0</v>
      </c>
      <c r="H60" s="85">
        <f>G60-C60</f>
        <v>0</v>
      </c>
      <c r="J60" s="104"/>
    </row>
    <row r="61" spans="1:10" s="14" customFormat="1" ht="13.8" x14ac:dyDescent="0.3">
      <c r="A61" s="21"/>
      <c r="B61" s="24" t="s">
        <v>52</v>
      </c>
      <c r="C61" s="84">
        <v>0</v>
      </c>
      <c r="D61" s="84">
        <v>0</v>
      </c>
      <c r="E61" s="81">
        <f>C61+D61</f>
        <v>0</v>
      </c>
      <c r="F61" s="80">
        <v>0</v>
      </c>
      <c r="G61" s="84">
        <f t="shared" si="7"/>
        <v>0</v>
      </c>
      <c r="H61" s="82">
        <f>G61-C61</f>
        <v>0</v>
      </c>
    </row>
    <row r="62" spans="1:10" s="14" customFormat="1" ht="13.8" x14ac:dyDescent="0.3">
      <c r="A62" s="15" t="s">
        <v>18</v>
      </c>
      <c r="B62" s="18" t="s">
        <v>71</v>
      </c>
      <c r="C62" s="78"/>
      <c r="D62" s="78">
        <f t="shared" ref="D62:H62" si="10">D63+D64</f>
        <v>0</v>
      </c>
      <c r="E62" s="78">
        <f t="shared" si="10"/>
        <v>0</v>
      </c>
      <c r="F62" s="78">
        <f t="shared" si="10"/>
        <v>0</v>
      </c>
      <c r="G62" s="78">
        <f t="shared" si="7"/>
        <v>0</v>
      </c>
      <c r="H62" s="86">
        <f t="shared" si="10"/>
        <v>0</v>
      </c>
    </row>
    <row r="63" spans="1:10" s="14" customFormat="1" ht="22.8" x14ac:dyDescent="0.3">
      <c r="A63" s="21"/>
      <c r="B63" s="22" t="s">
        <v>72</v>
      </c>
      <c r="C63" s="80">
        <v>0</v>
      </c>
      <c r="D63" s="81">
        <v>0</v>
      </c>
      <c r="E63" s="80">
        <f>C63+D63</f>
        <v>0</v>
      </c>
      <c r="F63" s="80">
        <v>0</v>
      </c>
      <c r="G63" s="80">
        <f t="shared" si="7"/>
        <v>0</v>
      </c>
      <c r="H63" s="87">
        <f>G63-C63</f>
        <v>0</v>
      </c>
    </row>
    <row r="64" spans="1:10" s="14" customFormat="1" ht="13.8" x14ac:dyDescent="0.3">
      <c r="A64" s="21"/>
      <c r="B64" s="24" t="s">
        <v>73</v>
      </c>
      <c r="C64" s="83">
        <v>0</v>
      </c>
      <c r="D64" s="84">
        <v>0</v>
      </c>
      <c r="E64" s="80">
        <f>C64+D64</f>
        <v>0</v>
      </c>
      <c r="F64" s="83">
        <v>0</v>
      </c>
      <c r="G64" s="83">
        <f t="shared" si="7"/>
        <v>0</v>
      </c>
      <c r="H64" s="87">
        <f>G64-C64</f>
        <v>0</v>
      </c>
    </row>
    <row r="65" spans="1:8" s="14" customFormat="1" ht="24" x14ac:dyDescent="0.3">
      <c r="A65" s="15" t="s">
        <v>20</v>
      </c>
      <c r="B65" s="18" t="s">
        <v>74</v>
      </c>
      <c r="C65" s="78">
        <v>0</v>
      </c>
      <c r="D65" s="78">
        <v>0</v>
      </c>
      <c r="E65" s="78">
        <f>E66</f>
        <v>0</v>
      </c>
      <c r="F65" s="78">
        <v>0</v>
      </c>
      <c r="G65" s="78">
        <f t="shared" si="7"/>
        <v>0</v>
      </c>
      <c r="H65" s="86">
        <f>H66</f>
        <v>0</v>
      </c>
    </row>
    <row r="66" spans="1:8" s="14" customFormat="1" ht="13.8" x14ac:dyDescent="0.3">
      <c r="A66" s="15" t="s">
        <v>22</v>
      </c>
      <c r="B66" s="18" t="s">
        <v>75</v>
      </c>
      <c r="C66" s="78">
        <v>0</v>
      </c>
      <c r="D66" s="78">
        <v>0</v>
      </c>
      <c r="E66" s="78">
        <f>C66+D66</f>
        <v>0</v>
      </c>
      <c r="F66" s="78"/>
      <c r="G66" s="78">
        <f t="shared" si="7"/>
        <v>0</v>
      </c>
      <c r="H66" s="86">
        <v>0</v>
      </c>
    </row>
    <row r="67" spans="1:8" s="20" customFormat="1" ht="13.8" x14ac:dyDescent="0.3">
      <c r="A67" s="107" t="s">
        <v>76</v>
      </c>
      <c r="B67" s="108" t="s">
        <v>77</v>
      </c>
      <c r="C67" s="111">
        <f t="shared" ref="C67:H67" si="11">+C48+C57+C62+C65+C66</f>
        <v>1569439174.1966956</v>
      </c>
      <c r="D67" s="111">
        <f t="shared" si="11"/>
        <v>101840974.41</v>
      </c>
      <c r="E67" s="111">
        <f t="shared" si="11"/>
        <v>1671280148.6066957</v>
      </c>
      <c r="F67" s="111">
        <f t="shared" si="11"/>
        <v>851817680.25999999</v>
      </c>
      <c r="G67" s="111">
        <f t="shared" si="7"/>
        <v>851817680.25999999</v>
      </c>
      <c r="H67" s="112">
        <f t="shared" si="11"/>
        <v>-717621493.93669558</v>
      </c>
    </row>
    <row r="68" spans="1:8" x14ac:dyDescent="0.3">
      <c r="A68" s="41"/>
      <c r="B68" s="28"/>
      <c r="C68" s="90"/>
      <c r="D68" s="90"/>
      <c r="E68" s="90"/>
      <c r="F68" s="90"/>
      <c r="G68" s="90"/>
      <c r="H68" s="91"/>
    </row>
    <row r="69" spans="1:8" s="20" customFormat="1" ht="13.8" x14ac:dyDescent="0.3">
      <c r="A69" s="107" t="s">
        <v>78</v>
      </c>
      <c r="B69" s="108" t="s">
        <v>79</v>
      </c>
      <c r="C69" s="111">
        <f t="shared" ref="C69:H69" si="12">C70</f>
        <v>0</v>
      </c>
      <c r="D69" s="111">
        <f t="shared" si="12"/>
        <v>0</v>
      </c>
      <c r="E69" s="111">
        <f t="shared" si="12"/>
        <v>0</v>
      </c>
      <c r="F69" s="111">
        <f t="shared" si="12"/>
        <v>0</v>
      </c>
      <c r="G69" s="111">
        <f t="shared" ref="G69" si="13">+F69</f>
        <v>0</v>
      </c>
      <c r="H69" s="112">
        <f t="shared" si="12"/>
        <v>0</v>
      </c>
    </row>
    <row r="70" spans="1:8" s="14" customFormat="1" ht="13.8" x14ac:dyDescent="0.3">
      <c r="A70" s="42" t="s">
        <v>80</v>
      </c>
      <c r="B70" s="43" t="s">
        <v>79</v>
      </c>
      <c r="C70" s="88">
        <v>0</v>
      </c>
      <c r="D70" s="89">
        <v>0</v>
      </c>
      <c r="E70" s="80">
        <f>C70+D70</f>
        <v>0</v>
      </c>
      <c r="F70" s="89">
        <v>0</v>
      </c>
      <c r="G70" s="89">
        <f>+F70</f>
        <v>0</v>
      </c>
      <c r="H70" s="87">
        <f>G70-C70</f>
        <v>0</v>
      </c>
    </row>
    <row r="71" spans="1:8" s="14" customFormat="1" ht="13.8" x14ac:dyDescent="0.3">
      <c r="A71" s="44"/>
      <c r="B71" s="45"/>
      <c r="C71" s="92"/>
      <c r="D71" s="93"/>
      <c r="E71" s="92"/>
      <c r="F71" s="92"/>
      <c r="G71" s="92"/>
      <c r="H71" s="94"/>
    </row>
    <row r="72" spans="1:8" s="20" customFormat="1" ht="13.8" x14ac:dyDescent="0.3">
      <c r="A72" s="107" t="s">
        <v>81</v>
      </c>
      <c r="B72" s="108" t="s">
        <v>82</v>
      </c>
      <c r="C72" s="111">
        <f t="shared" ref="C72:F72" si="14">+C69+C67+C43</f>
        <v>13016671527.888697</v>
      </c>
      <c r="D72" s="111">
        <f t="shared" si="14"/>
        <v>101840974.41</v>
      </c>
      <c r="E72" s="111">
        <f t="shared" si="14"/>
        <v>13118512502.298697</v>
      </c>
      <c r="F72" s="111">
        <f t="shared" si="14"/>
        <v>7777481196.0300007</v>
      </c>
      <c r="G72" s="111">
        <f>+F72</f>
        <v>7777481196.0300007</v>
      </c>
      <c r="H72" s="112">
        <f>+H69+H67+H45</f>
        <v>-5239190331.858696</v>
      </c>
    </row>
    <row r="73" spans="1:8" ht="9.75" customHeight="1" x14ac:dyDescent="0.3">
      <c r="A73" s="46"/>
      <c r="B73" s="47"/>
      <c r="C73" s="95"/>
      <c r="D73" s="95"/>
      <c r="E73" s="95"/>
      <c r="F73" s="95"/>
      <c r="G73" s="95"/>
      <c r="H73" s="96"/>
    </row>
    <row r="74" spans="1:8" s="14" customFormat="1" ht="13.8" x14ac:dyDescent="0.3">
      <c r="A74" s="48"/>
      <c r="B74" s="49" t="s">
        <v>83</v>
      </c>
      <c r="C74" s="97"/>
      <c r="D74" s="95"/>
      <c r="E74" s="97"/>
      <c r="F74" s="97"/>
      <c r="G74" s="97"/>
      <c r="H74" s="98"/>
    </row>
    <row r="75" spans="1:8" s="14" customFormat="1" ht="22.8" x14ac:dyDescent="0.3">
      <c r="A75" s="136"/>
      <c r="B75" s="24" t="s">
        <v>84</v>
      </c>
      <c r="C75" s="84">
        <v>0</v>
      </c>
      <c r="D75" s="84">
        <v>0</v>
      </c>
      <c r="E75" s="83">
        <f>C75+D75</f>
        <v>0</v>
      </c>
      <c r="F75" s="83">
        <v>0</v>
      </c>
      <c r="G75" s="83">
        <f>+F75</f>
        <v>0</v>
      </c>
      <c r="H75" s="99">
        <f>G75-C75</f>
        <v>0</v>
      </c>
    </row>
    <row r="76" spans="1:8" s="14" customFormat="1" ht="22.8" x14ac:dyDescent="0.3">
      <c r="A76" s="137"/>
      <c r="B76" s="50" t="s">
        <v>85</v>
      </c>
      <c r="C76" s="100">
        <v>0</v>
      </c>
      <c r="D76" s="101">
        <v>0</v>
      </c>
      <c r="E76" s="100">
        <f>C76+D76</f>
        <v>0</v>
      </c>
      <c r="F76" s="100">
        <v>0</v>
      </c>
      <c r="G76" s="100">
        <f>+F76</f>
        <v>0</v>
      </c>
      <c r="H76" s="102">
        <f>G76-C76</f>
        <v>0</v>
      </c>
    </row>
    <row r="77" spans="1:8" s="14" customFormat="1" ht="13.8" x14ac:dyDescent="0.3">
      <c r="A77" s="51"/>
      <c r="B77" s="52" t="s">
        <v>79</v>
      </c>
      <c r="C77" s="103">
        <f t="shared" ref="C77:H77" si="15">SUM(C75:C76)</f>
        <v>0</v>
      </c>
      <c r="D77" s="103">
        <f t="shared" si="15"/>
        <v>0</v>
      </c>
      <c r="E77" s="103">
        <f t="shared" si="15"/>
        <v>0</v>
      </c>
      <c r="F77" s="103">
        <f t="shared" si="15"/>
        <v>0</v>
      </c>
      <c r="G77" s="103">
        <f>+F77</f>
        <v>0</v>
      </c>
      <c r="H77" s="103">
        <f t="shared" si="15"/>
        <v>0</v>
      </c>
    </row>
    <row r="78" spans="1:8" s="14" customFormat="1" ht="13.8" x14ac:dyDescent="0.3">
      <c r="A78" s="53"/>
      <c r="B78" s="54"/>
      <c r="C78" s="55"/>
      <c r="D78" s="56"/>
      <c r="E78" s="55"/>
      <c r="F78" s="55"/>
      <c r="G78" s="57"/>
      <c r="H78" s="58"/>
    </row>
    <row r="79" spans="1:8" s="14" customFormat="1" ht="13.8" x14ac:dyDescent="0.2">
      <c r="A79" s="113" t="s">
        <v>86</v>
      </c>
      <c r="B79" s="54"/>
      <c r="C79" s="55"/>
      <c r="D79" s="56"/>
      <c r="E79" s="55"/>
      <c r="F79" s="55"/>
      <c r="G79" s="57"/>
      <c r="H79" s="58"/>
    </row>
    <row r="80" spans="1:8" s="14" customFormat="1" ht="13.8" x14ac:dyDescent="0.3">
      <c r="A80" s="53"/>
      <c r="B80" s="54"/>
      <c r="C80" s="55"/>
      <c r="D80" s="56"/>
      <c r="E80" s="55"/>
      <c r="F80" s="55"/>
      <c r="G80" s="57"/>
      <c r="H80" s="58"/>
    </row>
    <row r="81" spans="1:8" s="14" customFormat="1" ht="13.8" x14ac:dyDescent="0.3">
      <c r="A81" s="53"/>
      <c r="B81" s="54"/>
      <c r="C81" s="55"/>
      <c r="D81" s="56"/>
      <c r="E81" s="55"/>
      <c r="F81" s="55"/>
      <c r="G81" s="57"/>
      <c r="H81" s="58"/>
    </row>
    <row r="82" spans="1:8" s="14" customFormat="1" ht="13.8" x14ac:dyDescent="0.3">
      <c r="A82" s="53"/>
      <c r="B82" s="54"/>
      <c r="C82" s="55"/>
      <c r="D82" s="56"/>
      <c r="E82" s="55"/>
      <c r="F82" s="55"/>
      <c r="G82" s="57"/>
      <c r="H82" s="58"/>
    </row>
    <row r="83" spans="1:8" s="60" customFormat="1" ht="13.8" x14ac:dyDescent="0.3">
      <c r="A83" s="59"/>
      <c r="B83" s="59"/>
      <c r="C83" s="55"/>
      <c r="D83" s="56"/>
      <c r="E83" s="55"/>
      <c r="F83" s="55"/>
      <c r="G83" s="57"/>
      <c r="H83" s="58"/>
    </row>
    <row r="84" spans="1:8" s="60" customFormat="1" ht="13.8" x14ac:dyDescent="0.3">
      <c r="A84" s="59"/>
      <c r="B84" s="59"/>
      <c r="C84" s="55"/>
      <c r="D84" s="56"/>
      <c r="E84" s="55"/>
      <c r="F84" s="55"/>
      <c r="G84" s="57"/>
      <c r="H84" s="58"/>
    </row>
    <row r="85" spans="1:8" s="61" customFormat="1" ht="15.6" x14ac:dyDescent="0.3">
      <c r="B85" s="114"/>
      <c r="C85" s="138"/>
      <c r="D85" s="138"/>
      <c r="E85" s="138"/>
      <c r="F85" s="138"/>
      <c r="G85" s="115"/>
      <c r="H85" s="62"/>
    </row>
    <row r="86" spans="1:8" x14ac:dyDescent="0.3">
      <c r="A86" s="139" t="s">
        <v>87</v>
      </c>
      <c r="B86" s="139"/>
      <c r="C86" s="139"/>
      <c r="D86" s="139"/>
      <c r="E86" s="139"/>
      <c r="F86" s="139"/>
      <c r="G86" s="139"/>
      <c r="H86" s="139"/>
    </row>
    <row r="87" spans="1:8" x14ac:dyDescent="0.3">
      <c r="E87" s="63"/>
      <c r="H87" s="63"/>
    </row>
    <row r="88" spans="1:8" x14ac:dyDescent="0.3"/>
    <row r="89" spans="1:8" x14ac:dyDescent="0.3"/>
    <row r="90" spans="1:8" x14ac:dyDescent="0.3"/>
    <row r="91" spans="1:8" x14ac:dyDescent="0.3"/>
    <row r="92" spans="1:8" x14ac:dyDescent="0.3"/>
    <row r="93" spans="1:8" ht="15" customHeight="1" x14ac:dyDescent="0.3"/>
    <row r="94" spans="1:8" ht="15" customHeight="1" x14ac:dyDescent="0.3"/>
    <row r="95" spans="1:8" ht="15" customHeight="1" x14ac:dyDescent="0.3"/>
    <row r="96" spans="1:8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</sheetData>
  <mergeCells count="13">
    <mergeCell ref="A11:H11"/>
    <mergeCell ref="A47:H47"/>
    <mergeCell ref="A75:A76"/>
    <mergeCell ref="C85:F85"/>
    <mergeCell ref="A86:H86"/>
    <mergeCell ref="A7:B9"/>
    <mergeCell ref="C7:G7"/>
    <mergeCell ref="H7:H8"/>
    <mergeCell ref="A1:H1"/>
    <mergeCell ref="A2:H2"/>
    <mergeCell ref="A3:H3"/>
    <mergeCell ref="A4:H4"/>
    <mergeCell ref="A5:H5"/>
  </mergeCells>
  <conditionalFormatting sqref="C12:H42">
    <cfRule type="cellIs" dxfId="0" priority="1" stopIfTrue="1" operator="lessThan">
      <formula>0</formula>
    </cfRule>
  </conditionalFormatting>
  <printOptions horizontalCentered="1"/>
  <pageMargins left="0.31496062992125984" right="0.23622047244094491" top="0.51181102362204722" bottom="0.43307086614173229" header="0.31496062992125984" footer="0.31496062992125984"/>
  <pageSetup scale="63" fitToHeight="0" orientation="portrait" useFirstPageNumber="1" r:id="rId1"/>
  <headerFooter>
    <oddFooter>&amp;RPágina &amp;P de &amp;N</oddFooter>
  </headerFooter>
  <rowBreaks count="1" manualBreakCount="1">
    <brk id="67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2° trim</vt:lpstr>
      <vt:lpstr>'2° trim'!Área_de_impresión</vt:lpstr>
      <vt:lpstr>'2° trim'!Títulos_a_imprimir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Flores Guevara Lucia</dc:creator>
  <cp:lastModifiedBy>u</cp:lastModifiedBy>
  <cp:lastPrinted>2026-07-15T15:56:12Z</cp:lastPrinted>
  <dcterms:created xsi:type="dcterms:W3CDTF">2020-10-14T21:15:56Z</dcterms:created>
  <dcterms:modified xsi:type="dcterms:W3CDTF">2026-07-15T16:01:14Z</dcterms:modified>
</cp:coreProperties>
</file>