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Estado Analítico de Egresos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<sst xmlns="http://schemas.openxmlformats.org/spreadsheetml/2006/main" count="58" uniqueCount="40">
  <si>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Municipio de Guadalajara</t>
  </si>
  <si>
    <t>Estado Analítico del Ejercicio del Presupueso de Egresos Detallado - LDF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</si>
  <si>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</si>
  <si>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</si>
  <si>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</si>
  <si>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</si>
  <si>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</si>
  <si>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</si>
  <si>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</si>
  <si>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</si>
  <si>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</si>
  <si>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Gasto No Etiquetado </t>
  </si>
  <si>
    <t xml:space="preserve">Gasto Etiquetado </t>
  </si>
  <si>
    <t xml:space="preserve">    Total de Egresos</t>
  </si>
  <si>
    <t>Bajo protesta de decir verdad declaramos que los Estados Financieros y sus notas, son razonablemente correctos y son responsabilidad del emisor.</t>
  </si>
  <si>
    <t xml:space="preserve">Clasificación Funcional </t>
  </si>
  <si>
    <t>1  GOBIERNO</t>
  </si>
  <si>
    <t>11  LEGISLACIÓN</t>
  </si>
  <si>
    <t>12  JUSTICIA</t>
  </si>
  <si>
    <t>13  COORDINACION DE LA POLITICA DE GOBIERNO</t>
  </si>
  <si>
    <t>15  ASUNTOS FINANCIEROS Y HACENDARIOS</t>
  </si>
  <si>
    <t>17  ASUNTOS DE ORDEN PÚBLICO Y DE SEGURIDAD INTERIOR</t>
  </si>
  <si>
    <t>18  OTROS SERVICIOS GENERALES</t>
  </si>
  <si>
    <t>2  DESARROLLO SOCIAL</t>
  </si>
  <si>
    <t>21  PROTECCION AMBIENTAL</t>
  </si>
  <si>
    <t>22  VIVIENDA Y SERVICIOS A LA COMUNIDAD</t>
  </si>
  <si>
    <t>24  RECREACION, CULTURA Y OTRAS MANIFESTACIONES SOCIALES</t>
  </si>
  <si>
    <t>25  EDUCACION</t>
  </si>
  <si>
    <t>26  PROTECCION SOCIAL</t>
  </si>
  <si>
    <t>27  OTROS ASUNTOS SOCIALES</t>
  </si>
  <si>
    <t>3  DESARROLLO ECONOMICO</t>
  </si>
  <si>
    <t>31  ASUNTOS ECONOMICOS, COMERCIALES Y LABORALES EN GENERAL</t>
  </si>
  <si>
    <t>34  MINERIA, MANUFACTURAS Y CONSTRUCCION</t>
  </si>
  <si>
    <t xml:space="preserve"> </t>
  </si>
  <si>
    <t>23 SALUD</t>
  </si>
  <si>
    <t>37 TURISMO</t>
  </si>
  <si>
    <t>38 CIENCIA, TECNOLOGIA E INNOVACION</t>
  </si>
  <si>
    <t>39 OTRAS INDUSTRIAS Y OTROS ASUNTOS ECONOMICOS</t>
  </si>
  <si>
    <t>31 ASUNTOS ECONOMICOS, COMERCIALES Y LABORALES EN GENERAL</t>
  </si>
  <si>
    <t>Cifras del 1 de enero al 31 de marzo de 2024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</si>
</sst>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-&quot;$&quot;#,##0.00"/>
    <numFmt numFmtId="166" formatCode="&quot;$&quot;#,##0.000"/>
    <numFmt numFmtId="167" formatCode="&quot;$&quot;#,##0.0"/>
    <numFmt numFmtId="168" formatCode="[$-80A]dddd\,\ dd&quot; de &quot;mmmm&quot; de &quot;yyyy"/>
    <numFmt numFmtId="169" formatCode="[$-80A]hh:mm:ss\ AM/PM"/>
    <numFmt numFmtId="170" formatCode="&quot;$&quot;#,##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05"/>
      <color indexed="8"/>
      <name val="Arial Narrow"/>
      <family val="2"/>
    </font>
    <font>
      <sz val="8.05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5" fontId="4" fillId="0" borderId="11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/>
    </xf>
    <xf numFmtId="165" fontId="3" fillId="0" borderId="13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6"/>
  <sheetViews>
    <sheetView tabSelected="1" zoomScalePageLayoutView="0" workbookViewId="0" topLeftCell="A1">
      <selection activeCell="B6" sqref="B6:H7"/>
    </sheetView>
  </sheetViews>
  <sheetFormatPr defaultColWidth="11.421875" defaultRowHeight="12.75"/>
  <cols>
    <col min="2" max="2" width="96.00390625" style="0" customWidth="1"/>
    <col min="3" max="3" width="21.7109375" style="0" customWidth="1"/>
    <col min="4" max="4" width="27.7109375" style="0" bestFit="1" customWidth="1"/>
    <col min="5" max="6" width="20.00390625" style="0" customWidth="1"/>
    <col min="7" max="7" width="21.00390625" style="0" bestFit="1" customWidth="1"/>
    <col min="8" max="8" width="20.00390625" style="0" customWidth="1"/>
    <col min="9" max="9" width="11.421875" style="2" customWidth="1"/>
    <col min="11" max="11" width="14.7109375" style="0" bestFit="1" customWidth="1"/>
  </cols>
  <sheetData>
    <row r="2" spans="2:8" ht="12.75">
      <c r="B2" s="24" t="s">
        <v>0</v>
      </c>
      <c r="C2" s="24"/>
      <c r="D2" s="24"/>
      <c r="E2" s="24"/>
      <c r="F2" s="24"/>
      <c r="G2" s="24"/>
      <c r="H2" s="24"/>
    </row>
    <row r="3" spans="2:8" ht="12.75">
      <c r="B3" s="24"/>
      <c r="C3" s="24"/>
      <c r="D3" s="24"/>
      <c r="E3" s="24"/>
      <c r="F3" s="24"/>
      <c r="G3" s="24"/>
      <c r="H3" s="24"/>
    </row>
    <row r="4" spans="2:8" ht="12.75">
      <c r="B4" s="23" t="s">
        <v>1</v>
      </c>
      <c r="C4" s="23"/>
      <c r="D4" s="23"/>
      <c r="E4" s="23"/>
      <c r="F4" s="23"/>
      <c r="G4" s="23"/>
      <c r="H4" s="23"/>
    </row>
    <row r="5" spans="2:8" ht="12.75">
      <c r="B5" s="23" t="s">
        <v>15</v>
      </c>
      <c r="C5" s="23"/>
      <c r="D5" s="23"/>
      <c r="E5" s="23"/>
      <c r="F5" s="23"/>
      <c r="G5" s="23"/>
      <c r="H5" s="23"/>
    </row>
    <row r="6" spans="2:8" ht="12.75">
      <c r="B6" s="23" t="s">
        <v>39</v>
      </c>
      <c r="C6" s="23"/>
      <c r="D6" s="23"/>
      <c r="E6" s="23"/>
      <c r="F6" s="23"/>
      <c r="G6" s="23"/>
      <c r="H6" s="23"/>
    </row>
    <row r="7" spans="2:8" ht="12.75">
      <c r="B7" s="23"/>
      <c r="C7" s="23"/>
      <c r="D7" s="23"/>
      <c r="E7" s="23"/>
      <c r="F7" s="23"/>
      <c r="G7" s="23"/>
      <c r="H7" s="23"/>
    </row>
    <row r="8" spans="2:8" ht="12.75">
      <c r="B8" s="22" t="s">
        <v>2</v>
      </c>
      <c r="C8" s="22"/>
      <c r="D8" s="22"/>
      <c r="E8" s="22"/>
      <c r="F8" s="22"/>
      <c r="G8" s="22"/>
      <c r="H8" s="22"/>
    </row>
    <row r="9" spans="2:8" ht="12.75">
      <c r="B9" s="21" t="s">
        <v>3</v>
      </c>
      <c r="C9" s="21" t="s">
        <v>4</v>
      </c>
      <c r="D9" s="21"/>
      <c r="E9" s="21"/>
      <c r="F9" s="21"/>
      <c r="G9" s="21"/>
      <c r="H9" s="21" t="s">
        <v>10</v>
      </c>
    </row>
    <row r="10" spans="2:8" ht="25.5" customHeight="1">
      <c r="B10" s="21"/>
      <c r="C10" s="21" t="s">
        <v>5</v>
      </c>
      <c r="D10" s="21" t="s">
        <v>6</v>
      </c>
      <c r="E10" s="21" t="s">
        <v>7</v>
      </c>
      <c r="F10" s="21" t="s">
        <v>8</v>
      </c>
      <c r="G10" s="21" t="s">
        <v>9</v>
      </c>
      <c r="H10" s="21"/>
    </row>
    <row r="11" spans="2:8" s="2" customFormat="1" ht="12.75">
      <c r="B11" s="17" t="s">
        <v>11</v>
      </c>
      <c r="C11" s="6">
        <f>SUM(C12+C19+C27)</f>
        <v>10383600472.650002</v>
      </c>
      <c r="D11" s="6">
        <f>SUM(D12+D19+D27)</f>
        <v>-99999.99999985285</v>
      </c>
      <c r="E11" s="6">
        <f>SUM(E12+E19+E27)</f>
        <v>10383500472.649996</v>
      </c>
      <c r="F11" s="6">
        <f>SUM(F12+F19+F27)</f>
        <v>2612098347.0799994</v>
      </c>
      <c r="G11" s="6">
        <f>SUM(G12+G19+G27)</f>
        <v>2611646295.0799994</v>
      </c>
      <c r="H11" s="6">
        <f>E11-F11</f>
        <v>7771402125.569996</v>
      </c>
    </row>
    <row r="12" spans="2:8" s="2" customFormat="1" ht="12.75">
      <c r="B12" s="7" t="s">
        <v>16</v>
      </c>
      <c r="C12" s="6">
        <f>C13+C14+C15+C16+C17+C18</f>
        <v>5022632391.820002</v>
      </c>
      <c r="D12" s="6">
        <f>D13+D14+D15+D16+D17+D18</f>
        <v>247527352.44</v>
      </c>
      <c r="E12" s="6">
        <f>E13+E14+E15+E16+E17+E18</f>
        <v>5270159744.259998</v>
      </c>
      <c r="F12" s="6">
        <f>F13+F14++F15+F16+F17+F18</f>
        <v>1256513671.9699998</v>
      </c>
      <c r="G12" s="6">
        <f>G13+G14+G15+G16+G17+G18</f>
        <v>1256061619.9699998</v>
      </c>
      <c r="H12" s="6">
        <f aca="true" t="shared" si="0" ref="H12:H31">E12-F12</f>
        <v>4013646072.2899985</v>
      </c>
    </row>
    <row r="13" spans="2:8" s="2" customFormat="1" ht="12.75">
      <c r="B13" s="8" t="s">
        <v>17</v>
      </c>
      <c r="C13" s="9">
        <v>47303794.969999984</v>
      </c>
      <c r="D13" s="9">
        <v>625200.2400000001</v>
      </c>
      <c r="E13" s="9">
        <v>47928995.209999986</v>
      </c>
      <c r="F13" s="9">
        <v>9093741.299999999</v>
      </c>
      <c r="G13" s="9">
        <v>9093741.299999999</v>
      </c>
      <c r="H13" s="9">
        <f t="shared" si="0"/>
        <v>38835253.90999999</v>
      </c>
    </row>
    <row r="14" spans="2:8" s="2" customFormat="1" ht="12.75">
      <c r="B14" s="8" t="s">
        <v>18</v>
      </c>
      <c r="C14" s="9">
        <v>341453697.37000006</v>
      </c>
      <c r="D14" s="9">
        <v>4778517.789999999</v>
      </c>
      <c r="E14" s="9">
        <v>346232215.1600001</v>
      </c>
      <c r="F14" s="9">
        <v>74296084.00000001</v>
      </c>
      <c r="G14" s="9">
        <v>74296084.00000001</v>
      </c>
      <c r="H14" s="9">
        <f t="shared" si="0"/>
        <v>271936131.1600001</v>
      </c>
    </row>
    <row r="15" spans="2:8" s="2" customFormat="1" ht="12.75">
      <c r="B15" s="8" t="s">
        <v>19</v>
      </c>
      <c r="C15" s="9">
        <v>737570309.2600001</v>
      </c>
      <c r="D15" s="9">
        <v>16915235.14</v>
      </c>
      <c r="E15" s="9">
        <v>754485544.4</v>
      </c>
      <c r="F15" s="9">
        <v>168014771.17000002</v>
      </c>
      <c r="G15" s="9">
        <v>168014771.17000002</v>
      </c>
      <c r="H15" s="9">
        <f t="shared" si="0"/>
        <v>586470773.23</v>
      </c>
    </row>
    <row r="16" spans="2:8" s="2" customFormat="1" ht="12.75">
      <c r="B16" s="8" t="s">
        <v>20</v>
      </c>
      <c r="C16" s="9">
        <v>668460431.1699998</v>
      </c>
      <c r="D16" s="9">
        <v>229893328.29999998</v>
      </c>
      <c r="E16" s="9">
        <v>898353759.4700001</v>
      </c>
      <c r="F16" s="9">
        <v>179635010.04</v>
      </c>
      <c r="G16" s="9">
        <v>179635010.04</v>
      </c>
      <c r="H16" s="9">
        <f t="shared" si="0"/>
        <v>718718749.4300002</v>
      </c>
    </row>
    <row r="17" spans="2:8" s="2" customFormat="1" ht="12.75">
      <c r="B17" s="8" t="s">
        <v>21</v>
      </c>
      <c r="C17" s="9">
        <v>2486618147.0200014</v>
      </c>
      <c r="D17" s="9">
        <v>-479994006.2199999</v>
      </c>
      <c r="E17" s="9">
        <v>2006624140.7999978</v>
      </c>
      <c r="F17" s="9">
        <v>543542287.9699999</v>
      </c>
      <c r="G17" s="9">
        <v>543090235.9699999</v>
      </c>
      <c r="H17" s="9">
        <f t="shared" si="0"/>
        <v>1463081852.829998</v>
      </c>
    </row>
    <row r="18" spans="2:8" s="2" customFormat="1" ht="12.75">
      <c r="B18" s="8" t="s">
        <v>22</v>
      </c>
      <c r="C18" s="9">
        <v>741226012.0300002</v>
      </c>
      <c r="D18" s="9">
        <v>475309077.18999994</v>
      </c>
      <c r="E18" s="9">
        <v>1216535089.2200003</v>
      </c>
      <c r="F18" s="9">
        <v>281931777.48999995</v>
      </c>
      <c r="G18" s="9">
        <v>281931777.48999995</v>
      </c>
      <c r="H18" s="9">
        <f t="shared" si="0"/>
        <v>934603311.7300003</v>
      </c>
    </row>
    <row r="19" spans="2:8" s="3" customFormat="1" ht="12.75">
      <c r="B19" s="7" t="s">
        <v>23</v>
      </c>
      <c r="C19" s="6">
        <f>SUM(C20:C26)</f>
        <v>4860643677.62</v>
      </c>
      <c r="D19" s="6">
        <f>SUM(D20:D26)</f>
        <v>-238050452.71999985</v>
      </c>
      <c r="E19" s="6">
        <f>SUM(E20:E26)</f>
        <v>4622593224.899999</v>
      </c>
      <c r="F19" s="6">
        <f>SUM(F20:F26)</f>
        <v>1248229442.9399996</v>
      </c>
      <c r="G19" s="6">
        <f>SUM(G20:G26)</f>
        <v>1248229442.9399996</v>
      </c>
      <c r="H19" s="6">
        <f t="shared" si="0"/>
        <v>3374363781.959999</v>
      </c>
    </row>
    <row r="20" spans="2:8" s="2" customFormat="1" ht="12.75">
      <c r="B20" s="8" t="s">
        <v>24</v>
      </c>
      <c r="C20" s="9">
        <v>82356432.39000002</v>
      </c>
      <c r="D20" s="9">
        <v>-2376149.9700000007</v>
      </c>
      <c r="E20" s="9">
        <v>79980282.42</v>
      </c>
      <c r="F20" s="9">
        <v>16206822.89</v>
      </c>
      <c r="G20" s="9">
        <v>16206822.89</v>
      </c>
      <c r="H20" s="9">
        <f t="shared" si="0"/>
        <v>63773459.53</v>
      </c>
    </row>
    <row r="21" spans="2:8" s="2" customFormat="1" ht="12.75">
      <c r="B21" s="8" t="s">
        <v>25</v>
      </c>
      <c r="C21" s="9">
        <v>3278377441.410001</v>
      </c>
      <c r="D21" s="9">
        <v>-322494351.1499998</v>
      </c>
      <c r="E21" s="9">
        <v>2955883090.259999</v>
      </c>
      <c r="F21" s="9">
        <v>980991769.5799996</v>
      </c>
      <c r="G21" s="9">
        <v>980991769.5799996</v>
      </c>
      <c r="H21" s="9">
        <f t="shared" si="0"/>
        <v>1974891320.6799994</v>
      </c>
    </row>
    <row r="22" spans="2:8" s="2" customFormat="1" ht="12.75">
      <c r="B22" s="8" t="s">
        <v>34</v>
      </c>
      <c r="C22" s="9">
        <v>546732812.76</v>
      </c>
      <c r="D22" s="9">
        <v>139277327.71999997</v>
      </c>
      <c r="E22" s="9">
        <v>686010140.4800001</v>
      </c>
      <c r="F22" s="9">
        <v>96066559.73999998</v>
      </c>
      <c r="G22" s="9">
        <v>96066559.73999998</v>
      </c>
      <c r="H22" s="9">
        <f t="shared" si="0"/>
        <v>589943580.7400001</v>
      </c>
    </row>
    <row r="23" spans="2:8" s="2" customFormat="1" ht="12.75">
      <c r="B23" s="8" t="s">
        <v>26</v>
      </c>
      <c r="C23" s="9">
        <v>458561498.01</v>
      </c>
      <c r="D23" s="9">
        <v>-25056108.6</v>
      </c>
      <c r="E23" s="9">
        <v>433505389.41</v>
      </c>
      <c r="F23" s="9">
        <v>104795245.91000003</v>
      </c>
      <c r="G23" s="9">
        <v>104795245.91000003</v>
      </c>
      <c r="H23" s="9">
        <f t="shared" si="0"/>
        <v>328710143.5</v>
      </c>
    </row>
    <row r="24" spans="2:8" s="2" customFormat="1" ht="12.75">
      <c r="B24" s="8" t="s">
        <v>27</v>
      </c>
      <c r="C24" s="9">
        <v>63834439.44</v>
      </c>
      <c r="D24" s="9">
        <v>3824080.29</v>
      </c>
      <c r="E24" s="9">
        <v>67658519.72999999</v>
      </c>
      <c r="F24" s="9">
        <v>15866105.060000002</v>
      </c>
      <c r="G24" s="9">
        <v>15866105.060000002</v>
      </c>
      <c r="H24" s="9">
        <f t="shared" si="0"/>
        <v>51792414.66999999</v>
      </c>
    </row>
    <row r="25" spans="2:8" s="2" customFormat="1" ht="12.75">
      <c r="B25" s="8" t="s">
        <v>28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2:8" s="2" customFormat="1" ht="12.75">
      <c r="B26" s="8" t="s">
        <v>29</v>
      </c>
      <c r="C26" s="9">
        <v>430781053.6099999</v>
      </c>
      <c r="D26" s="9">
        <v>-31225251.01</v>
      </c>
      <c r="E26" s="9">
        <v>399555802.5999999</v>
      </c>
      <c r="F26" s="9">
        <v>34302939.75999999</v>
      </c>
      <c r="G26" s="9">
        <v>34302939.75999999</v>
      </c>
      <c r="H26" s="9">
        <f t="shared" si="0"/>
        <v>365252862.8399999</v>
      </c>
    </row>
    <row r="27" spans="2:11" s="3" customFormat="1" ht="12.75">
      <c r="B27" s="7" t="s">
        <v>30</v>
      </c>
      <c r="C27" s="6">
        <f>SUM(C28:C31)</f>
        <v>500324403.21000004</v>
      </c>
      <c r="D27" s="6">
        <f>SUM(D28:D31)</f>
        <v>-9576899.72</v>
      </c>
      <c r="E27" s="6">
        <f>SUM(E28:E31)</f>
        <v>490747503.49</v>
      </c>
      <c r="F27" s="6">
        <f>SUM(F28:F31)</f>
        <v>107355232.17</v>
      </c>
      <c r="G27" s="6">
        <f>SUM(G28:G31)</f>
        <v>107355232.17</v>
      </c>
      <c r="H27" s="6">
        <f t="shared" si="0"/>
        <v>383392271.32</v>
      </c>
      <c r="K27" s="10" t="s">
        <v>33</v>
      </c>
    </row>
    <row r="28" spans="2:8" s="2" customFormat="1" ht="12.75">
      <c r="B28" s="8" t="s">
        <v>38</v>
      </c>
      <c r="C28" s="9">
        <v>325168095.03000003</v>
      </c>
      <c r="D28" s="9">
        <v>-11458896.870000001</v>
      </c>
      <c r="E28" s="9">
        <v>313709198.16</v>
      </c>
      <c r="F28" s="9">
        <v>75932351.77</v>
      </c>
      <c r="G28" s="9">
        <v>75932351.77</v>
      </c>
      <c r="H28" s="9">
        <f t="shared" si="0"/>
        <v>237776846.39000005</v>
      </c>
    </row>
    <row r="29" spans="2:8" s="2" customFormat="1" ht="12.75">
      <c r="B29" s="8" t="s">
        <v>35</v>
      </c>
      <c r="C29" s="9">
        <v>46983517.61</v>
      </c>
      <c r="D29" s="9">
        <v>1147604.65</v>
      </c>
      <c r="E29" s="9">
        <v>48131122.260000005</v>
      </c>
      <c r="F29" s="9">
        <v>10750391.83</v>
      </c>
      <c r="G29" s="9">
        <v>10750391.83</v>
      </c>
      <c r="H29" s="9">
        <f t="shared" si="0"/>
        <v>37380730.43000001</v>
      </c>
    </row>
    <row r="30" spans="2:8" s="2" customFormat="1" ht="12.75">
      <c r="B30" s="8" t="s">
        <v>36</v>
      </c>
      <c r="C30" s="9">
        <v>128172790.57000001</v>
      </c>
      <c r="D30" s="9">
        <v>734392.5</v>
      </c>
      <c r="E30" s="9">
        <v>128907183.07000001</v>
      </c>
      <c r="F30" s="9">
        <v>20672488.570000004</v>
      </c>
      <c r="G30" s="9">
        <v>20672488.570000004</v>
      </c>
      <c r="H30" s="9">
        <f t="shared" si="0"/>
        <v>108234694.5</v>
      </c>
    </row>
    <row r="31" spans="2:8" s="2" customFormat="1" ht="12.75">
      <c r="B31" s="8" t="s">
        <v>37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2:8" s="2" customFormat="1" ht="12.75">
      <c r="B32" s="20"/>
      <c r="C32" s="6"/>
      <c r="D32" s="6"/>
      <c r="E32" s="6"/>
      <c r="F32" s="6"/>
      <c r="G32" s="6"/>
      <c r="H32" s="5"/>
    </row>
    <row r="33" spans="2:8" s="3" customFormat="1" ht="12.75">
      <c r="B33" s="19" t="s">
        <v>12</v>
      </c>
      <c r="C33" s="11">
        <f>SUM(C34+C41+C48)</f>
        <v>1513175741.6999998</v>
      </c>
      <c r="D33" s="11">
        <f>SUM(D34+D41+D48)</f>
        <v>54770567.379999995</v>
      </c>
      <c r="E33" s="11">
        <f>SUM(E34+E41+E48)</f>
        <v>1567946309.08</v>
      </c>
      <c r="F33" s="11">
        <f>SUM(F34+F41+F48)</f>
        <v>207477809.32999998</v>
      </c>
      <c r="G33" s="11">
        <f>SUM(G34+G41+G48)</f>
        <v>207477809.32999998</v>
      </c>
      <c r="H33" s="11">
        <f>+E33-F33</f>
        <v>1360468499.75</v>
      </c>
    </row>
    <row r="34" spans="2:8" s="3" customFormat="1" ht="12.75">
      <c r="B34" s="7" t="s">
        <v>16</v>
      </c>
      <c r="C34" s="9">
        <f>SUM(C35:C40)</f>
        <v>392897644.09000003</v>
      </c>
      <c r="D34" s="9">
        <f>SUM(D35:D40)</f>
        <v>64320527</v>
      </c>
      <c r="E34" s="9">
        <f>SUM(E35:E40)</f>
        <v>457218171.09000003</v>
      </c>
      <c r="F34" s="9">
        <f>SUM(F35:F40)</f>
        <v>44568707.620000005</v>
      </c>
      <c r="G34" s="9">
        <f>SUM(G35:G40)</f>
        <v>44568707.620000005</v>
      </c>
      <c r="H34" s="12">
        <f aca="true" t="shared" si="1" ref="H34:H51">+E34-F34</f>
        <v>412649463.47</v>
      </c>
    </row>
    <row r="35" spans="2:8" s="2" customFormat="1" ht="12.75">
      <c r="B35" s="8" t="s">
        <v>17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12">
        <f t="shared" si="1"/>
        <v>0</v>
      </c>
    </row>
    <row r="36" spans="2:8" s="2" customFormat="1" ht="12.75">
      <c r="B36" s="8" t="s">
        <v>18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2">
        <f t="shared" si="1"/>
        <v>0</v>
      </c>
    </row>
    <row r="37" spans="2:8" s="2" customFormat="1" ht="12.75">
      <c r="B37" s="8" t="s">
        <v>19</v>
      </c>
      <c r="C37" s="9">
        <v>0</v>
      </c>
      <c r="D37" s="9">
        <v>100000</v>
      </c>
      <c r="E37" s="9">
        <v>100000</v>
      </c>
      <c r="F37" s="9">
        <v>0</v>
      </c>
      <c r="G37" s="9">
        <v>0</v>
      </c>
      <c r="H37" s="12">
        <f t="shared" si="1"/>
        <v>100000</v>
      </c>
    </row>
    <row r="38" spans="2:8" s="2" customFormat="1" ht="12.75">
      <c r="B38" s="8" t="s">
        <v>20</v>
      </c>
      <c r="C38" s="9">
        <v>222749052.95000002</v>
      </c>
      <c r="D38" s="9">
        <v>9287000</v>
      </c>
      <c r="E38" s="9">
        <v>232036052.95000002</v>
      </c>
      <c r="F38" s="9">
        <v>35917105.95</v>
      </c>
      <c r="G38" s="9">
        <v>35917105.95</v>
      </c>
      <c r="H38" s="12">
        <f t="shared" si="1"/>
        <v>196118947</v>
      </c>
    </row>
    <row r="39" spans="2:8" s="2" customFormat="1" ht="12.75">
      <c r="B39" s="8" t="s">
        <v>21</v>
      </c>
      <c r="C39" s="9">
        <v>170148591.14</v>
      </c>
      <c r="D39" s="9">
        <v>34933527</v>
      </c>
      <c r="E39" s="9">
        <v>205082118.14000002</v>
      </c>
      <c r="F39" s="9">
        <v>4969799.5</v>
      </c>
      <c r="G39" s="9">
        <v>4969799.5</v>
      </c>
      <c r="H39" s="12">
        <f t="shared" si="1"/>
        <v>200112318.64000002</v>
      </c>
    </row>
    <row r="40" spans="2:8" s="2" customFormat="1" ht="12.75">
      <c r="B40" s="8" t="s">
        <v>22</v>
      </c>
      <c r="C40" s="9">
        <v>0</v>
      </c>
      <c r="D40" s="9">
        <v>20000000</v>
      </c>
      <c r="E40" s="9">
        <v>20000000</v>
      </c>
      <c r="F40" s="9">
        <v>3681802.17</v>
      </c>
      <c r="G40" s="9">
        <v>3681802.17</v>
      </c>
      <c r="H40" s="12">
        <f t="shared" si="1"/>
        <v>16318197.83</v>
      </c>
    </row>
    <row r="41" spans="2:8" s="3" customFormat="1" ht="12.75">
      <c r="B41" s="7" t="s">
        <v>23</v>
      </c>
      <c r="C41" s="6">
        <f>SUM(C42:C47)</f>
        <v>1120278097.61</v>
      </c>
      <c r="D41" s="6">
        <f>SUM(D42:D47)</f>
        <v>-9549959.620000005</v>
      </c>
      <c r="E41" s="6">
        <f>SUM(E42:E47)</f>
        <v>1110728137.99</v>
      </c>
      <c r="F41" s="6">
        <f>SUM(F42:F47)</f>
        <v>162909101.70999998</v>
      </c>
      <c r="G41" s="6">
        <f>SUM(G42:G47)</f>
        <v>162909101.70999998</v>
      </c>
      <c r="H41" s="11">
        <f t="shared" si="1"/>
        <v>947819036.28</v>
      </c>
    </row>
    <row r="42" spans="2:8" s="2" customFormat="1" ht="12.75">
      <c r="B42" s="8" t="s">
        <v>24</v>
      </c>
      <c r="C42" s="9">
        <v>1120278097.61</v>
      </c>
      <c r="D42" s="9">
        <v>-9549959.620000005</v>
      </c>
      <c r="E42" s="9">
        <v>1110728137.99</v>
      </c>
      <c r="F42" s="9">
        <v>162909101.70999998</v>
      </c>
      <c r="G42" s="9">
        <v>162909101.70999998</v>
      </c>
      <c r="H42" s="12">
        <f t="shared" si="1"/>
        <v>947819036.28</v>
      </c>
    </row>
    <row r="43" spans="2:8" s="2" customFormat="1" ht="12.75">
      <c r="B43" s="8" t="s">
        <v>25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12">
        <f t="shared" si="1"/>
        <v>0</v>
      </c>
    </row>
    <row r="44" spans="2:8" s="2" customFormat="1" ht="12.75">
      <c r="B44" s="8" t="s">
        <v>26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12">
        <f t="shared" si="1"/>
        <v>0</v>
      </c>
    </row>
    <row r="45" spans="2:8" s="2" customFormat="1" ht="12.75">
      <c r="B45" s="8" t="s">
        <v>27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12">
        <f t="shared" si="1"/>
        <v>0</v>
      </c>
    </row>
    <row r="46" spans="2:8" s="2" customFormat="1" ht="12.75">
      <c r="B46" s="8" t="s">
        <v>28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2">
        <f t="shared" si="1"/>
        <v>0</v>
      </c>
    </row>
    <row r="47" spans="2:8" s="2" customFormat="1" ht="12.75">
      <c r="B47" s="8" t="s">
        <v>29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2">
        <f t="shared" si="1"/>
        <v>0</v>
      </c>
    </row>
    <row r="48" spans="2:8" s="3" customFormat="1" ht="12.75">
      <c r="B48" s="7" t="s">
        <v>30</v>
      </c>
      <c r="C48" s="6">
        <v>0</v>
      </c>
      <c r="D48" s="6">
        <f>D49+D51</f>
        <v>0</v>
      </c>
      <c r="E48" s="6">
        <f>E49+E51</f>
        <v>0</v>
      </c>
      <c r="F48" s="6">
        <f>F49+F51</f>
        <v>0</v>
      </c>
      <c r="G48" s="6">
        <f>G49+G51</f>
        <v>0</v>
      </c>
      <c r="H48" s="11">
        <f t="shared" si="1"/>
        <v>0</v>
      </c>
    </row>
    <row r="49" spans="2:8" s="2" customFormat="1" ht="12.75">
      <c r="B49" s="8" t="s">
        <v>31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12">
        <f t="shared" si="1"/>
        <v>0</v>
      </c>
    </row>
    <row r="50" spans="2:8" s="2" customFormat="1" ht="12.75">
      <c r="B50" s="8" t="s">
        <v>32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12">
        <f t="shared" si="1"/>
        <v>0</v>
      </c>
    </row>
    <row r="51" spans="2:8" s="2" customFormat="1" ht="12.75">
      <c r="B51" s="8" t="s">
        <v>35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f t="shared" si="1"/>
        <v>0</v>
      </c>
    </row>
    <row r="52" spans="2:8" s="2" customFormat="1" ht="12.75">
      <c r="B52" s="18"/>
      <c r="C52" s="1" t="s">
        <v>33</v>
      </c>
      <c r="D52" s="1"/>
      <c r="E52" s="1"/>
      <c r="F52" s="1"/>
      <c r="G52" s="1"/>
      <c r="H52" s="1"/>
    </row>
    <row r="53" spans="2:8" s="2" customFormat="1" ht="12.75">
      <c r="B53" s="17" t="s">
        <v>13</v>
      </c>
      <c r="C53" s="13">
        <f>C11+C33</f>
        <v>11896776214.350002</v>
      </c>
      <c r="D53" s="13">
        <f>D11+D33</f>
        <v>54670567.380000144</v>
      </c>
      <c r="E53" s="13">
        <f>E11+E33</f>
        <v>11951446781.729996</v>
      </c>
      <c r="F53" s="13">
        <f>F11+F33</f>
        <v>2819576156.4099994</v>
      </c>
      <c r="G53" s="13">
        <f>G11+G33</f>
        <v>2819124104.4099994</v>
      </c>
      <c r="H53" s="13">
        <f>SUM(H11+H33)</f>
        <v>9131870625.319996</v>
      </c>
    </row>
    <row r="54" spans="2:8" ht="12.75">
      <c r="B54" s="16"/>
      <c r="C54" s="16"/>
      <c r="D54" s="16"/>
      <c r="E54" s="16"/>
      <c r="F54" s="16"/>
      <c r="G54" s="16"/>
      <c r="H54" s="16"/>
    </row>
    <row r="55" spans="2:8" ht="12.75">
      <c r="B55" s="15" t="s">
        <v>14</v>
      </c>
      <c r="C55" s="15"/>
      <c r="D55" s="15"/>
      <c r="E55" s="15"/>
      <c r="F55" s="15"/>
      <c r="G55" s="15"/>
      <c r="H55" s="15"/>
    </row>
    <row r="56" spans="2:8" ht="12.75">
      <c r="B56" s="14"/>
      <c r="D56" s="14"/>
      <c r="E56" s="14"/>
      <c r="F56" s="14"/>
      <c r="G56" s="14"/>
      <c r="H56" s="4" t="s">
        <v>33</v>
      </c>
    </row>
  </sheetData>
  <sheetProtection/>
  <mergeCells count="11">
    <mergeCell ref="B9:B10"/>
    <mergeCell ref="B8:H8"/>
    <mergeCell ref="B6:H7"/>
    <mergeCell ref="B5:H5"/>
    <mergeCell ref="B4:H4"/>
    <mergeCell ref="B2:H3"/>
    <mergeCell ref="H9:H10"/>
    <mergeCell ref="C9:G9"/>
    <mergeCell ref="D56:G56"/>
    <mergeCell ref="B55:H55"/>
    <mergeCell ref="B54:H54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landscape" pageOrder="overThenDown" scale="56" r:id="rId1"/>
  <headerFooter alignWithMargins="0">
    <oddHeader>&amp;C&amp;P</oddHeader>
    <oddFooter>&amp;C&amp;F</oddFooter>
  </headerFooter>
  <ignoredErrors>
    <ignoredError sqref="F12" formula="1"/>
    <ignoredError sqref="C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2022-10-10T18:09:11Z</cp:lastPrinted>
  <dcterms:created xsi:type="dcterms:W3CDTF">2022-03-01T18:10:53Z</dcterms:created>
  <dcterms:modified xsi:type="dcterms:W3CDTF">2024-05-09T18:52:09Z</dcterms:modified>
  <cp:category/>
  <cp:version/>
  <cp:contentType/>
  <cp:contentStatus/>
</cp:coreProperties>
</file>