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6335" windowHeight="10770" activeTab="0"/>
  </bookViews>
  <sheets>
    <sheet name="Estado Analítico de Egresos" sheetId="1" r:id="rId1"/>
  </sheets>
  <definedNames/>
  <calcPr fullCalcOnLoad="1"/>
</workbook>
</file>

<file path=xl/sharedStrings.xml><?xml version="1.0" encoding="utf-8"?>
<sst xmlns="http://schemas.openxmlformats.org/spreadsheetml/2006/main" count="56" uniqueCount="40">
  <si>
    <t>Municipio de Guadalajara</t>
  </si>
  <si>
    <t>Estado Analítico del Ejercicio del Presupueso de Egresos Detallado - LDF</t>
  </si>
  <si>
    <t>(Cifras en Pesos)</t>
  </si>
  <si>
    <t>Concepto</t>
  </si>
  <si>
    <t>Egresos</t>
  </si>
  <si>
    <t>Aprobado</t>
  </si>
  <si>
    <t>Ampliaciones/
(Reducciones)</t>
  </si>
  <si>
    <t>Modificado</t>
  </si>
  <si>
    <t>Devengado</t>
  </si>
  <si>
    <t>Pagado</t>
  </si>
  <si>
    <t>Subejercicio</t>
  </si>
  <si>
    <t xml:space="preserve">Gasto No Etiquetado </t>
  </si>
  <si>
    <t xml:space="preserve">Gasto Etiquetado </t>
  </si>
  <si>
    <t xml:space="preserve">    Total de Egresos</t>
  </si>
  <si>
    <t>Bajo protesta de decir verdad declaramos que los Estados Financieros y sus notas, son razonablemente correctos y son responsabilidad del emisor.</t>
  </si>
  <si>
    <t xml:space="preserve">Clasificación Funcional </t>
  </si>
  <si>
    <t>1  GOBIERNO</t>
  </si>
  <si>
    <t>11  LEGISLACIÓN</t>
  </si>
  <si>
    <t>12  JUSTICIA</t>
  </si>
  <si>
    <t>13  COORDINACION DE LA POLITICA DE GOBIERNO</t>
  </si>
  <si>
    <t>15  ASUNTOS FINANCIEROS Y HACENDARIOS</t>
  </si>
  <si>
    <t>17  ASUNTOS DE ORDEN PÚBLICO Y DE SEGURIDAD INTERIOR</t>
  </si>
  <si>
    <t>18  OTROS SERVICIOS GENERALES</t>
  </si>
  <si>
    <t>2  DESARROLLO SOCIAL</t>
  </si>
  <si>
    <t>21  PROTECCION AMBIENTAL</t>
  </si>
  <si>
    <t>22  VIVIENDA Y SERVICIOS A LA COMUNIDAD</t>
  </si>
  <si>
    <t>24  RECREACION, CULTURA Y OTRAS MANIFESTACIONES SOCIALES</t>
  </si>
  <si>
    <t>25  EDUCACION</t>
  </si>
  <si>
    <t>26  PROTECCION SOCIAL</t>
  </si>
  <si>
    <t>27  OTROS ASUNTOS SOCIALES</t>
  </si>
  <si>
    <t>3  DESARROLLO ECONOMICO</t>
  </si>
  <si>
    <t>31  ASUNTOS ECONOMICOS, COMERCIALES Y LABORALES EN GENERAL</t>
  </si>
  <si>
    <t>34  MINERIA, MANUFACTURAS Y CONSTRUCCION</t>
  </si>
  <si>
    <t xml:space="preserve"> </t>
  </si>
  <si>
    <t>23 SALUD</t>
  </si>
  <si>
    <t>37 TURISMO</t>
  </si>
  <si>
    <t>38 CIENCIA, TECNOLOGIA E INNOVACION</t>
  </si>
  <si>
    <t>39 OTRAS INDUSTRIAS Y OTROS ASUNTOS ECONOMICOS</t>
  </si>
  <si>
    <t>31 ASUNTOS ECONOMICOS, COMERCIALES Y LABORALES EN GENERAL</t>
  </si>
  <si>
    <t>Del 1 de enero al 30 de junio de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</si>
</sst>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$&quot;#,##0.00_);\-&quot;$&quot;#,##0.00"/>
    <numFmt numFmtId="166" formatCode="&quot;$&quot;#,##0.000"/>
    <numFmt numFmtId="167" formatCode="&quot;$&quot;#,##0.0"/>
    <numFmt numFmtId="168" formatCode="[$-80A]dddd\,\ dd&quot; de &quot;mmmm&quot; de &quot;yyyy"/>
    <numFmt numFmtId="169" formatCode="[$-80A]hh:mm:ss\ AM/PM"/>
    <numFmt numFmtId="170" formatCode="&quot;$&quot;#,##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.05"/>
      <color indexed="8"/>
      <name val="Arial Narrow"/>
      <family val="2"/>
    </font>
    <font>
      <sz val="8.05"/>
      <color indexed="8"/>
      <name val="Arial Narrow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164" fontId="1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165" fontId="4" fillId="0" borderId="11" xfId="0" applyNumberFormat="1" applyFont="1" applyFill="1" applyBorder="1" applyAlignment="1">
      <alignment horizontal="right" vertical="center"/>
    </xf>
    <xf numFmtId="165" fontId="3" fillId="0" borderId="1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165" fontId="4" fillId="0" borderId="12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/>
    </xf>
    <xf numFmtId="165" fontId="3" fillId="0" borderId="13" xfId="0" applyNumberFormat="1" applyFont="1" applyFill="1" applyBorder="1" applyAlignment="1">
      <alignment horizontal="right" vertical="center"/>
    </xf>
    <xf numFmtId="165" fontId="4" fillId="0" borderId="1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6" xfId="0" applyFont="1" applyFill="1" applyBorder="1" applyAlignment="1" applyProtection="1">
      <alignment horizontal="left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K55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2" max="2" width="96.00390625" style="0" customWidth="1"/>
    <col min="3" max="3" width="21.7109375" style="0" bestFit="1" customWidth="1"/>
    <col min="4" max="4" width="27.7109375" style="0" bestFit="1" customWidth="1"/>
    <col min="5" max="6" width="20.00390625" style="0" customWidth="1"/>
    <col min="7" max="7" width="21.00390625" style="0" bestFit="1" customWidth="1"/>
    <col min="8" max="8" width="20.00390625" style="0" customWidth="1"/>
    <col min="9" max="9" width="11.421875" style="2" customWidth="1"/>
    <col min="11" max="11" width="14.7109375" style="0" bestFit="1" customWidth="1"/>
  </cols>
  <sheetData>
    <row r="2" spans="2:8" ht="12.75">
      <c r="B2" s="23" t="s">
        <v>0</v>
      </c>
      <c r="C2" s="23"/>
      <c r="D2" s="23"/>
      <c r="E2" s="23"/>
      <c r="F2" s="23"/>
      <c r="G2" s="23"/>
      <c r="H2" s="23"/>
    </row>
    <row r="3" spans="2:8" ht="12.75">
      <c r="B3" s="23"/>
      <c r="C3" s="23"/>
      <c r="D3" s="23"/>
      <c r="E3" s="23"/>
      <c r="F3" s="23"/>
      <c r="G3" s="23"/>
      <c r="H3" s="23"/>
    </row>
    <row r="4" spans="2:8" ht="12.75">
      <c r="B4" s="22" t="s">
        <v>1</v>
      </c>
      <c r="C4" s="22"/>
      <c r="D4" s="22"/>
      <c r="E4" s="22"/>
      <c r="F4" s="22"/>
      <c r="G4" s="22"/>
      <c r="H4" s="22"/>
    </row>
    <row r="5" spans="2:8" ht="12.75">
      <c r="B5" s="22" t="s">
        <v>15</v>
      </c>
      <c r="C5" s="22"/>
      <c r="D5" s="22"/>
      <c r="E5" s="22"/>
      <c r="F5" s="22"/>
      <c r="G5" s="22"/>
      <c r="H5" s="22"/>
    </row>
    <row r="6" spans="2:8" ht="12.75">
      <c r="B6" s="22" t="s">
        <v>39</v>
      </c>
      <c r="C6" s="22"/>
      <c r="D6" s="22"/>
      <c r="E6" s="22"/>
      <c r="F6" s="22"/>
      <c r="G6" s="22"/>
      <c r="H6" s="22"/>
    </row>
    <row r="7" spans="2:8" ht="12.75">
      <c r="B7" s="22"/>
      <c r="C7" s="22"/>
      <c r="D7" s="22"/>
      <c r="E7" s="22"/>
      <c r="F7" s="22"/>
      <c r="G7" s="22"/>
      <c r="H7" s="22"/>
    </row>
    <row r="8" spans="2:8" ht="12.75">
      <c r="B8" s="21" t="s">
        <v>2</v>
      </c>
      <c r="C8" s="21"/>
      <c r="D8" s="21"/>
      <c r="E8" s="21"/>
      <c r="F8" s="21"/>
      <c r="G8" s="21"/>
      <c r="H8" s="21"/>
    </row>
    <row r="9" spans="2:8" ht="12.75">
      <c r="B9" s="20" t="s">
        <v>3</v>
      </c>
      <c r="C9" s="20" t="s">
        <v>4</v>
      </c>
      <c r="D9" s="20"/>
      <c r="E9" s="20"/>
      <c r="F9" s="20"/>
      <c r="G9" s="20"/>
      <c r="H9" s="20" t="s">
        <v>10</v>
      </c>
    </row>
    <row r="10" spans="2:8" ht="25.5" customHeight="1">
      <c r="B10" s="20"/>
      <c r="C10" s="20" t="s">
        <v>5</v>
      </c>
      <c r="D10" s="20" t="s">
        <v>6</v>
      </c>
      <c r="E10" s="20" t="s">
        <v>7</v>
      </c>
      <c r="F10" s="20" t="s">
        <v>8</v>
      </c>
      <c r="G10" s="20" t="s">
        <v>9</v>
      </c>
      <c r="H10" s="20"/>
    </row>
    <row r="11" spans="2:8" s="2" customFormat="1" ht="12.75">
      <c r="B11" s="16" t="s">
        <v>11</v>
      </c>
      <c r="C11" s="6">
        <f>SUM(C12+C19+C27)</f>
        <v>9160880246</v>
      </c>
      <c r="D11" s="6">
        <f>SUM(D12+D19+D27)</f>
        <v>11354734.08999978</v>
      </c>
      <c r="E11" s="6">
        <f>SUM(E12+E19+E27)</f>
        <v>9169040897.460003</v>
      </c>
      <c r="F11" s="6">
        <f>SUM(F12+F19+F27)</f>
        <v>4522762269.58</v>
      </c>
      <c r="G11" s="6">
        <f>SUM(G12+G19+G27)</f>
        <v>4518337719.839999</v>
      </c>
      <c r="H11" s="6">
        <f>E11-F11</f>
        <v>4646278627.880003</v>
      </c>
    </row>
    <row r="12" spans="2:8" s="2" customFormat="1" ht="12.75">
      <c r="B12" s="7" t="s">
        <v>16</v>
      </c>
      <c r="C12" s="6">
        <f>C13+C14+C15+C16+C17+C18</f>
        <v>3962198281.169998</v>
      </c>
      <c r="D12" s="6">
        <f>D13+D14+D15+D16+D17+D18</f>
        <v>382528694.65</v>
      </c>
      <c r="E12" s="6">
        <f>E13+E14+E15+E16+E17+E18</f>
        <v>4344726975.820002</v>
      </c>
      <c r="F12" s="6">
        <f>F13+F14++F15+F16+F17+F18</f>
        <v>2190951132.98</v>
      </c>
      <c r="G12" s="6">
        <f>G13+G14+G15+G16+G17+G18</f>
        <v>2186623741.66</v>
      </c>
      <c r="H12" s="6">
        <f aca="true" t="shared" si="0" ref="H12:H31">E12-F12</f>
        <v>2153775842.8400016</v>
      </c>
    </row>
    <row r="13" spans="2:8" s="2" customFormat="1" ht="12.75">
      <c r="B13" s="8" t="s">
        <v>17</v>
      </c>
      <c r="C13" s="9">
        <v>42133237.09999998</v>
      </c>
      <c r="D13" s="9">
        <v>-3996404.569999998</v>
      </c>
      <c r="E13" s="9">
        <v>38136832.529999994</v>
      </c>
      <c r="F13" s="9">
        <v>17572875.22999999</v>
      </c>
      <c r="G13" s="9">
        <v>17572875.22999999</v>
      </c>
      <c r="H13" s="9">
        <f t="shared" si="0"/>
        <v>20563957.300000004</v>
      </c>
    </row>
    <row r="14" spans="2:8" s="2" customFormat="1" ht="12.75">
      <c r="B14" s="8" t="s">
        <v>18</v>
      </c>
      <c r="C14" s="9">
        <v>343893575.99</v>
      </c>
      <c r="D14" s="9">
        <v>-21348363.44000001</v>
      </c>
      <c r="E14" s="9">
        <v>322545212.5500001</v>
      </c>
      <c r="F14" s="9">
        <v>144028442.27999994</v>
      </c>
      <c r="G14" s="9">
        <v>144028442.27999994</v>
      </c>
      <c r="H14" s="9">
        <f t="shared" si="0"/>
        <v>178516770.27000013</v>
      </c>
    </row>
    <row r="15" spans="2:8" s="2" customFormat="1" ht="12.75">
      <c r="B15" s="8" t="s">
        <v>19</v>
      </c>
      <c r="C15" s="9">
        <v>137912117.36</v>
      </c>
      <c r="D15" s="9">
        <v>38361479.16999998</v>
      </c>
      <c r="E15" s="9">
        <v>176273596.53000006</v>
      </c>
      <c r="F15" s="9">
        <v>65910312.37999997</v>
      </c>
      <c r="G15" s="9">
        <v>65910312.37999997</v>
      </c>
      <c r="H15" s="9">
        <f t="shared" si="0"/>
        <v>110363284.1500001</v>
      </c>
    </row>
    <row r="16" spans="2:8" s="2" customFormat="1" ht="12.75">
      <c r="B16" s="8" t="s">
        <v>20</v>
      </c>
      <c r="C16" s="9">
        <v>490936247.99</v>
      </c>
      <c r="D16" s="9">
        <v>84605958.89999999</v>
      </c>
      <c r="E16" s="9">
        <v>575542206.89</v>
      </c>
      <c r="F16" s="9">
        <v>370303291.61</v>
      </c>
      <c r="G16" s="9">
        <v>367805409.12000006</v>
      </c>
      <c r="H16" s="9">
        <f t="shared" si="0"/>
        <v>205238915.27999997</v>
      </c>
    </row>
    <row r="17" spans="2:8" s="2" customFormat="1" ht="12.75">
      <c r="B17" s="8" t="s">
        <v>21</v>
      </c>
      <c r="C17" s="9">
        <v>2176163617.299998</v>
      </c>
      <c r="D17" s="9">
        <v>-80520535.67</v>
      </c>
      <c r="E17" s="9">
        <v>2095643081.629999</v>
      </c>
      <c r="F17" s="9">
        <v>1058969921.5099998</v>
      </c>
      <c r="G17" s="9">
        <v>1058139790.7699997</v>
      </c>
      <c r="H17" s="9">
        <f t="shared" si="0"/>
        <v>1036673160.1199992</v>
      </c>
    </row>
    <row r="18" spans="2:8" s="2" customFormat="1" ht="12.75">
      <c r="B18" s="8" t="s">
        <v>22</v>
      </c>
      <c r="C18" s="9">
        <v>771159485.4300003</v>
      </c>
      <c r="D18" s="9">
        <v>365426560.26</v>
      </c>
      <c r="E18" s="9">
        <v>1136586045.6900024</v>
      </c>
      <c r="F18" s="9">
        <v>534166289.97000015</v>
      </c>
      <c r="G18" s="9">
        <v>533166911.8800001</v>
      </c>
      <c r="H18" s="9">
        <f t="shared" si="0"/>
        <v>602419755.7200023</v>
      </c>
    </row>
    <row r="19" spans="2:8" s="3" customFormat="1" ht="12.75">
      <c r="B19" s="7" t="s">
        <v>23</v>
      </c>
      <c r="C19" s="6">
        <f>SUM(C20:C26)</f>
        <v>4747009956.280002</v>
      </c>
      <c r="D19" s="6">
        <f>SUM(D20:D26)</f>
        <v>-347146879.8700002</v>
      </c>
      <c r="E19" s="6">
        <f>SUM(E20:E26)</f>
        <v>4396668993.78</v>
      </c>
      <c r="F19" s="6">
        <f>SUM(F20:F26)</f>
        <v>2125931634.8899999</v>
      </c>
      <c r="G19" s="6">
        <f>SUM(G20:G26)</f>
        <v>2125834476.4699998</v>
      </c>
      <c r="H19" s="6">
        <f t="shared" si="0"/>
        <v>2270737358.89</v>
      </c>
    </row>
    <row r="20" spans="2:8" s="2" customFormat="1" ht="12.75">
      <c r="B20" s="8" t="s">
        <v>24</v>
      </c>
      <c r="C20" s="9">
        <v>239643712.49</v>
      </c>
      <c r="D20" s="9">
        <v>-17880208.349999998</v>
      </c>
      <c r="E20" s="9">
        <v>221763504.14</v>
      </c>
      <c r="F20" s="9">
        <v>110928243.62000002</v>
      </c>
      <c r="G20" s="9">
        <v>110928243.62000002</v>
      </c>
      <c r="H20" s="9">
        <f t="shared" si="0"/>
        <v>110835260.51999997</v>
      </c>
    </row>
    <row r="21" spans="2:8" s="2" customFormat="1" ht="12.75">
      <c r="B21" s="8" t="s">
        <v>25</v>
      </c>
      <c r="C21" s="9">
        <v>2613090713.940001</v>
      </c>
      <c r="D21" s="9">
        <v>-351374167.9200002</v>
      </c>
      <c r="E21" s="9">
        <v>2261716546.02</v>
      </c>
      <c r="F21" s="9">
        <v>1180821719.1599998</v>
      </c>
      <c r="G21" s="9">
        <v>1180724560.7399998</v>
      </c>
      <c r="H21" s="9">
        <f t="shared" si="0"/>
        <v>1080894826.8600001</v>
      </c>
    </row>
    <row r="22" spans="2:8" s="2" customFormat="1" ht="12.75">
      <c r="B22" s="8" t="s">
        <v>34</v>
      </c>
      <c r="C22" s="9">
        <v>533095815.49999994</v>
      </c>
      <c r="D22" s="9">
        <v>-16469535.81999999</v>
      </c>
      <c r="E22" s="9">
        <v>513432197.0500001</v>
      </c>
      <c r="F22" s="9">
        <v>214748680.05</v>
      </c>
      <c r="G22" s="9">
        <v>214748680.05</v>
      </c>
      <c r="H22" s="9">
        <f t="shared" si="0"/>
        <v>298683517.00000006</v>
      </c>
    </row>
    <row r="23" spans="2:8" s="2" customFormat="1" ht="12.75">
      <c r="B23" s="8" t="s">
        <v>26</v>
      </c>
      <c r="C23" s="9">
        <v>429882212.95000005</v>
      </c>
      <c r="D23" s="9">
        <v>34196147.28000001</v>
      </c>
      <c r="E23" s="9">
        <v>464078360.2299999</v>
      </c>
      <c r="F23" s="9">
        <v>205493516.22999996</v>
      </c>
      <c r="G23" s="9">
        <v>205493516.22999996</v>
      </c>
      <c r="H23" s="9">
        <f t="shared" si="0"/>
        <v>258584843.99999994</v>
      </c>
    </row>
    <row r="24" spans="2:8" s="2" customFormat="1" ht="12.75">
      <c r="B24" s="8" t="s">
        <v>27</v>
      </c>
      <c r="C24" s="9">
        <v>224570883.26999998</v>
      </c>
      <c r="D24" s="9">
        <v>-9725776</v>
      </c>
      <c r="E24" s="9">
        <v>214845107.27000004</v>
      </c>
      <c r="F24" s="9">
        <v>41257392.43000001</v>
      </c>
      <c r="G24" s="9">
        <v>41257392.43000001</v>
      </c>
      <c r="H24" s="9">
        <f t="shared" si="0"/>
        <v>173587714.84000003</v>
      </c>
    </row>
    <row r="25" spans="2:8" s="2" customFormat="1" ht="12.75">
      <c r="B25" s="8" t="s">
        <v>28</v>
      </c>
      <c r="C25" s="9">
        <v>93554764.03000002</v>
      </c>
      <c r="D25" s="9">
        <v>5246152.21</v>
      </c>
      <c r="E25" s="9">
        <v>98800916.24</v>
      </c>
      <c r="F25" s="9">
        <v>33802162.11</v>
      </c>
      <c r="G25" s="9">
        <v>33802162.11</v>
      </c>
      <c r="H25" s="9">
        <f t="shared" si="0"/>
        <v>64998754.129999995</v>
      </c>
    </row>
    <row r="26" spans="2:8" s="2" customFormat="1" ht="12.75">
      <c r="B26" s="8" t="s">
        <v>29</v>
      </c>
      <c r="C26" s="9">
        <v>613171854.1</v>
      </c>
      <c r="D26" s="9">
        <v>8860508.73</v>
      </c>
      <c r="E26" s="9">
        <v>622032362.83</v>
      </c>
      <c r="F26" s="9">
        <v>338879921.29</v>
      </c>
      <c r="G26" s="9">
        <v>338879921.29</v>
      </c>
      <c r="H26" s="9">
        <f t="shared" si="0"/>
        <v>283152441.54</v>
      </c>
    </row>
    <row r="27" spans="2:11" s="3" customFormat="1" ht="12.75">
      <c r="B27" s="7" t="s">
        <v>30</v>
      </c>
      <c r="C27" s="6">
        <f>SUM(C28:C31)</f>
        <v>451672008.54999995</v>
      </c>
      <c r="D27" s="6">
        <f>SUM(D28:D31)</f>
        <v>-24027080.690000013</v>
      </c>
      <c r="E27" s="6">
        <f>SUM(E28:E31)</f>
        <v>427644927.85999995</v>
      </c>
      <c r="F27" s="6">
        <f>SUM(F28:F31)</f>
        <v>205879501.71000004</v>
      </c>
      <c r="G27" s="6">
        <f>SUM(G28:G31)</f>
        <v>205879501.71000004</v>
      </c>
      <c r="H27" s="6">
        <f t="shared" si="0"/>
        <v>221765426.14999992</v>
      </c>
      <c r="K27" s="10" t="s">
        <v>33</v>
      </c>
    </row>
    <row r="28" spans="2:8" s="2" customFormat="1" ht="12.75">
      <c r="B28" s="8" t="s">
        <v>38</v>
      </c>
      <c r="C28" s="9">
        <v>244808838.48999995</v>
      </c>
      <c r="D28" s="9">
        <v>-50968550.900000006</v>
      </c>
      <c r="E28" s="9">
        <v>193840287.58999997</v>
      </c>
      <c r="F28" s="9">
        <v>86279783.67000002</v>
      </c>
      <c r="G28" s="9">
        <v>86279783.67000002</v>
      </c>
      <c r="H28" s="9">
        <f t="shared" si="0"/>
        <v>107560503.91999996</v>
      </c>
    </row>
    <row r="29" spans="2:8" s="2" customFormat="1" ht="12.75">
      <c r="B29" s="8" t="s">
        <v>35</v>
      </c>
      <c r="C29" s="9">
        <v>33660628.879999995</v>
      </c>
      <c r="D29" s="9">
        <v>-3243520.590000001</v>
      </c>
      <c r="E29" s="9">
        <v>30417108.289999988</v>
      </c>
      <c r="F29" s="9">
        <v>12129999.010000002</v>
      </c>
      <c r="G29" s="9">
        <v>12129999.010000002</v>
      </c>
      <c r="H29" s="9">
        <f t="shared" si="0"/>
        <v>18287109.279999986</v>
      </c>
    </row>
    <row r="30" spans="2:8" s="2" customFormat="1" ht="12.75">
      <c r="B30" s="8" t="s">
        <v>36</v>
      </c>
      <c r="C30" s="9">
        <v>106873663.53999999</v>
      </c>
      <c r="D30" s="9">
        <v>-7803559.480000002</v>
      </c>
      <c r="E30" s="9">
        <v>99070104.05999999</v>
      </c>
      <c r="F30" s="9">
        <v>56833766.37000001</v>
      </c>
      <c r="G30" s="9">
        <v>56833766.37000001</v>
      </c>
      <c r="H30" s="9">
        <f t="shared" si="0"/>
        <v>42236337.689999975</v>
      </c>
    </row>
    <row r="31" spans="2:8" s="2" customFormat="1" ht="12.75">
      <c r="B31" s="8" t="s">
        <v>37</v>
      </c>
      <c r="C31" s="9">
        <v>66328877.63999999</v>
      </c>
      <c r="D31" s="9">
        <v>37988550.28</v>
      </c>
      <c r="E31" s="9">
        <v>104317427.92</v>
      </c>
      <c r="F31" s="9">
        <v>50635952.65999999</v>
      </c>
      <c r="G31" s="9">
        <v>50635952.65999999</v>
      </c>
      <c r="H31" s="9">
        <f t="shared" si="0"/>
        <v>53681475.26000001</v>
      </c>
    </row>
    <row r="32" spans="2:8" s="2" customFormat="1" ht="12.75">
      <c r="B32" s="19"/>
      <c r="C32" s="6"/>
      <c r="D32" s="6"/>
      <c r="E32" s="6"/>
      <c r="F32" s="6"/>
      <c r="G32" s="6"/>
      <c r="H32" s="5"/>
    </row>
    <row r="33" spans="2:8" s="3" customFormat="1" ht="12.75">
      <c r="B33" s="18" t="s">
        <v>12</v>
      </c>
      <c r="C33" s="11">
        <f>SUM(C34+C41+C48)</f>
        <v>1441119754</v>
      </c>
      <c r="D33" s="11">
        <f>SUM(D34+D41+D48)</f>
        <v>95009561.50999996</v>
      </c>
      <c r="E33" s="11">
        <f>SUM(E34+E41+E48)</f>
        <v>1536129315.51</v>
      </c>
      <c r="F33" s="11">
        <f>SUM(F34+F41+F48)</f>
        <v>612901481.76</v>
      </c>
      <c r="G33" s="11">
        <f>SUM(G34+G41+G48)</f>
        <v>612901481.76</v>
      </c>
      <c r="H33" s="11">
        <f>+E33-F33</f>
        <v>923227833.75</v>
      </c>
    </row>
    <row r="34" spans="2:8" s="3" customFormat="1" ht="12.75">
      <c r="B34" s="7" t="s">
        <v>16</v>
      </c>
      <c r="C34" s="6">
        <f>SUM(C35:C40)</f>
        <v>403657845.49</v>
      </c>
      <c r="D34" s="6">
        <f>SUM(D35:D40)</f>
        <v>-113685776.98000002</v>
      </c>
      <c r="E34" s="6">
        <f>SUM(E35:E40)</f>
        <v>289972068.51</v>
      </c>
      <c r="F34" s="6">
        <f>SUM(F35:F40)</f>
        <v>163986150.25</v>
      </c>
      <c r="G34" s="6">
        <f>SUM(G35:G40)</f>
        <v>163986150.25</v>
      </c>
      <c r="H34" s="12">
        <f aca="true" t="shared" si="1" ref="H34:H50">+E34-F34</f>
        <v>125985918.25999999</v>
      </c>
    </row>
    <row r="35" spans="2:8" s="2" customFormat="1" ht="12.75">
      <c r="B35" s="8" t="s">
        <v>17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12">
        <f t="shared" si="1"/>
        <v>0</v>
      </c>
    </row>
    <row r="36" spans="2:8" s="2" customFormat="1" ht="12.75">
      <c r="B36" s="8" t="s">
        <v>18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2">
        <f t="shared" si="1"/>
        <v>0</v>
      </c>
    </row>
    <row r="37" spans="2:8" s="2" customFormat="1" ht="12.75">
      <c r="B37" s="8" t="s">
        <v>19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12">
        <f t="shared" si="1"/>
        <v>0</v>
      </c>
    </row>
    <row r="38" spans="2:8" s="2" customFormat="1" ht="12.75">
      <c r="B38" s="8" t="s">
        <v>20</v>
      </c>
      <c r="C38" s="9">
        <v>222985249</v>
      </c>
      <c r="D38" s="9">
        <v>35127970.51</v>
      </c>
      <c r="E38" s="9">
        <v>258113219.51</v>
      </c>
      <c r="F38" s="9">
        <v>159626146.22</v>
      </c>
      <c r="G38" s="9">
        <v>159626146.22</v>
      </c>
      <c r="H38" s="12">
        <f t="shared" si="1"/>
        <v>98487073.28999999</v>
      </c>
    </row>
    <row r="39" spans="2:8" s="2" customFormat="1" ht="12.75">
      <c r="B39" s="8" t="s">
        <v>21</v>
      </c>
      <c r="C39" s="9">
        <v>180672596.49</v>
      </c>
      <c r="D39" s="9">
        <v>-148813747.49</v>
      </c>
      <c r="E39" s="9">
        <v>31858849</v>
      </c>
      <c r="F39" s="9">
        <v>4360004.03</v>
      </c>
      <c r="G39" s="9">
        <v>4360004.03</v>
      </c>
      <c r="H39" s="12">
        <f t="shared" si="1"/>
        <v>27498844.97</v>
      </c>
    </row>
    <row r="40" spans="2:8" s="2" customFormat="1" ht="12.75">
      <c r="B40" s="8" t="s">
        <v>22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12">
        <f t="shared" si="1"/>
        <v>0</v>
      </c>
    </row>
    <row r="41" spans="2:8" s="3" customFormat="1" ht="12.75">
      <c r="B41" s="7" t="s">
        <v>23</v>
      </c>
      <c r="C41" s="6">
        <f>SUM(C42:C47)</f>
        <v>1037461908.51</v>
      </c>
      <c r="D41" s="6">
        <f>SUM(D42:D47)</f>
        <v>208695338.48999998</v>
      </c>
      <c r="E41" s="6">
        <f>SUM(E42:E47)</f>
        <v>1246157247</v>
      </c>
      <c r="F41" s="6">
        <f>SUM(F42:F47)</f>
        <v>448915331.51</v>
      </c>
      <c r="G41" s="6">
        <f>SUM(G42:G47)</f>
        <v>448915331.51</v>
      </c>
      <c r="H41" s="11">
        <f t="shared" si="1"/>
        <v>797241915.49</v>
      </c>
    </row>
    <row r="42" spans="2:8" s="2" customFormat="1" ht="12.75">
      <c r="B42" s="8" t="s">
        <v>24</v>
      </c>
      <c r="C42" s="9">
        <v>519492395</v>
      </c>
      <c r="D42" s="9">
        <v>-49918675.77</v>
      </c>
      <c r="E42" s="9">
        <v>469573719.23</v>
      </c>
      <c r="F42" s="9">
        <v>209688081.57</v>
      </c>
      <c r="G42" s="9">
        <v>209688081.57</v>
      </c>
      <c r="H42" s="12">
        <f t="shared" si="1"/>
        <v>259885637.66000003</v>
      </c>
    </row>
    <row r="43" spans="2:8" s="2" customFormat="1" ht="12.75">
      <c r="B43" s="8" t="s">
        <v>25</v>
      </c>
      <c r="C43" s="9">
        <v>517969513.51</v>
      </c>
      <c r="D43" s="9">
        <v>253614014.26</v>
      </c>
      <c r="E43" s="9">
        <v>771583527.7699999</v>
      </c>
      <c r="F43" s="9">
        <v>234227249.94000003</v>
      </c>
      <c r="G43" s="9">
        <v>234227249.94000003</v>
      </c>
      <c r="H43" s="12">
        <f t="shared" si="1"/>
        <v>537356277.8299998</v>
      </c>
    </row>
    <row r="44" spans="2:8" s="2" customFormat="1" ht="12.75">
      <c r="B44" s="8" t="s">
        <v>26</v>
      </c>
      <c r="C44" s="9">
        <v>0</v>
      </c>
      <c r="D44" s="9">
        <v>5000000</v>
      </c>
      <c r="E44" s="9">
        <v>5000000</v>
      </c>
      <c r="F44" s="9">
        <v>5000000</v>
      </c>
      <c r="G44" s="9">
        <v>5000000</v>
      </c>
      <c r="H44" s="12">
        <f t="shared" si="1"/>
        <v>0</v>
      </c>
    </row>
    <row r="45" spans="2:8" s="2" customFormat="1" ht="12.75">
      <c r="B45" s="8" t="s">
        <v>27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12">
        <f t="shared" si="1"/>
        <v>0</v>
      </c>
    </row>
    <row r="46" spans="2:8" s="2" customFormat="1" ht="12.75">
      <c r="B46" s="8" t="s">
        <v>28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12">
        <f t="shared" si="1"/>
        <v>0</v>
      </c>
    </row>
    <row r="47" spans="2:8" s="2" customFormat="1" ht="12.75">
      <c r="B47" s="8" t="s">
        <v>29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12">
        <f t="shared" si="1"/>
        <v>0</v>
      </c>
    </row>
    <row r="48" spans="2:8" s="3" customFormat="1" ht="12.75">
      <c r="B48" s="7" t="s">
        <v>30</v>
      </c>
      <c r="C48" s="6">
        <v>0</v>
      </c>
      <c r="D48" s="6">
        <f>D49+D50</f>
        <v>0</v>
      </c>
      <c r="E48" s="6">
        <f>E49+E50</f>
        <v>0</v>
      </c>
      <c r="F48" s="6">
        <f>F49+F50</f>
        <v>0</v>
      </c>
      <c r="G48" s="6">
        <f>G49+G50</f>
        <v>0</v>
      </c>
      <c r="H48" s="11">
        <f t="shared" si="1"/>
        <v>0</v>
      </c>
    </row>
    <row r="49" spans="2:8" s="2" customFormat="1" ht="12.75">
      <c r="B49" s="8" t="s">
        <v>31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12">
        <f t="shared" si="1"/>
        <v>0</v>
      </c>
    </row>
    <row r="50" spans="2:8" s="2" customFormat="1" ht="12.75">
      <c r="B50" s="8" t="s">
        <v>32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12">
        <f t="shared" si="1"/>
        <v>0</v>
      </c>
    </row>
    <row r="51" spans="2:8" s="2" customFormat="1" ht="12.75">
      <c r="B51" s="17"/>
      <c r="C51" s="9"/>
      <c r="D51" s="9"/>
      <c r="E51" s="9"/>
      <c r="F51" s="9"/>
      <c r="G51" s="9"/>
      <c r="H51" s="9"/>
    </row>
    <row r="52" spans="2:8" s="2" customFormat="1" ht="12.75">
      <c r="B52" s="16" t="s">
        <v>13</v>
      </c>
      <c r="C52" s="1">
        <f>C11+C33</f>
        <v>10602000000</v>
      </c>
      <c r="D52" s="1">
        <f>D11+D33</f>
        <v>106364295.59999974</v>
      </c>
      <c r="E52" s="1">
        <f>E11+E33</f>
        <v>10705170212.970003</v>
      </c>
      <c r="F52" s="1">
        <f>F11+F33</f>
        <v>5135663751.34</v>
      </c>
      <c r="G52" s="1">
        <f>G11+G33</f>
        <v>5131239201.599999</v>
      </c>
      <c r="H52" s="1">
        <f>SUM(H11+H33)</f>
        <v>5569506461.630003</v>
      </c>
    </row>
    <row r="53" spans="2:8" ht="12.75">
      <c r="B53" s="15"/>
      <c r="C53" s="15"/>
      <c r="D53" s="15"/>
      <c r="E53" s="15"/>
      <c r="F53" s="15"/>
      <c r="G53" s="15"/>
      <c r="H53" s="15"/>
    </row>
    <row r="54" spans="2:8" ht="12.75">
      <c r="B54" s="14" t="s">
        <v>14</v>
      </c>
      <c r="C54" s="14"/>
      <c r="D54" s="14"/>
      <c r="E54" s="14"/>
      <c r="F54" s="14"/>
      <c r="G54" s="14"/>
      <c r="H54" s="14"/>
    </row>
    <row r="55" spans="2:8" ht="12.75">
      <c r="B55" s="13"/>
      <c r="D55" s="13"/>
      <c r="E55" s="13"/>
      <c r="F55" s="13"/>
      <c r="G55" s="13"/>
      <c r="H55" s="4" t="s">
        <v>33</v>
      </c>
    </row>
  </sheetData>
  <sheetProtection/>
  <mergeCells count="11">
    <mergeCell ref="B9:B10"/>
    <mergeCell ref="B8:H8"/>
    <mergeCell ref="B6:H7"/>
    <mergeCell ref="B5:H5"/>
    <mergeCell ref="B4:H4"/>
    <mergeCell ref="B2:H3"/>
    <mergeCell ref="H9:H10"/>
    <mergeCell ref="C9:G9"/>
    <mergeCell ref="D55:G55"/>
    <mergeCell ref="B54:H54"/>
    <mergeCell ref="B53:H53"/>
  </mergeCells>
  <printOptions horizontalCentered="1"/>
  <pageMargins left="0.3" right="0.3" top="0.61" bottom="0.37" header="0.1" footer="0.1"/>
  <pageSetup firstPageNumber="1" useFirstPageNumber="1" fitToHeight="0" fitToWidth="1" horizontalDpi="300" verticalDpi="300" orientation="landscape" pageOrder="overThenDown" scale="56" r:id="rId1"/>
  <headerFooter alignWithMargins="0">
    <oddHeader>&amp;C&amp;P</oddHeader>
    <oddFooter>&amp;C&amp;F</oddFooter>
  </headerFooter>
  <ignoredErrors>
    <ignoredError sqref="F12" formula="1"/>
    <ignoredError sqref="C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 la Torre Gontes Silvia</dc:creator>
  <cp:keywords/>
  <dc:description/>
  <cp:lastModifiedBy>Flores Jimenez Abel Ramon</cp:lastModifiedBy>
  <cp:lastPrinted>2022-10-10T18:09:11Z</cp:lastPrinted>
  <dcterms:created xsi:type="dcterms:W3CDTF">2022-03-01T18:10:53Z</dcterms:created>
  <dcterms:modified xsi:type="dcterms:W3CDTF">2023-07-11T21:59:00Z</dcterms:modified>
  <cp:category/>
  <cp:version/>
  <cp:contentType/>
  <cp:contentStatus/>
</cp:coreProperties>
</file>