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<sst xmlns="http://schemas.openxmlformats.org/spreadsheetml/2006/main" count="73" uniqueCount="45">
  <si>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Municipio de Guadalajara</t>
  </si>
  <si>
    <t>Estado Analítico del Ejercicio del Presupueso de Egresos Detallado - LDF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</si>
  <si>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</si>
  <si>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</si>
  <si>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</si>
  <si>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</si>
  <si>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</si>
  <si>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</si>
  <si>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</si>
  <si>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</si>
  <si>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</si>
  <si>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Gasto No Etiquetado </t>
  </si>
  <si>
    <t xml:space="preserve">Gasto Etiquetado </t>
  </si>
  <si>
    <t xml:space="preserve">    Total de Egresos</t>
  </si>
  <si>
    <t>Bajo protesta de decir verdad declaramos que los Estados Financieros y sus notas, son razonablemente correctos y son responsabilidad del emisor.</t>
  </si>
  <si>
    <t xml:space="preserve">Clasificación Funcional </t>
  </si>
  <si>
    <t>1  GOBIERNO</t>
  </si>
  <si>
    <t>11  LEGISLACIÓN</t>
  </si>
  <si>
    <t>12  JUSTICIA</t>
  </si>
  <si>
    <t>13  COORDINACION DE LA POLITICA DE GOBIERNO</t>
  </si>
  <si>
    <t>15  ASUNTOS FINANCIEROS Y HACENDARIOS</t>
  </si>
  <si>
    <t>17  ASUNTOS DE ORDEN PÚBLICO Y DE SEGURIDAD INTERIOR</t>
  </si>
  <si>
    <t>18  OTROS SERVICIOS GENERALES</t>
  </si>
  <si>
    <t>2  DESARROLLO SOCIAL</t>
  </si>
  <si>
    <t>21  PROTECCION AMBIENTAL</t>
  </si>
  <si>
    <t>22  VIVIENDA Y SERVICIOS A LA COMUNIDAD</t>
  </si>
  <si>
    <t>24  RECREACION, CULTURA Y OTRAS MANIFESTACIONES SOCIALES</t>
  </si>
  <si>
    <t>25  EDUCACION</t>
  </si>
  <si>
    <t>26  PROTECCION SOCIAL</t>
  </si>
  <si>
    <t>27  OTROS ASUNTOS SOCIALES</t>
  </si>
  <si>
    <t>3  DESARROLLO ECONOMICO</t>
  </si>
  <si>
    <t>31  ASUNTOS ECONOMICOS, COMERCIALES Y LABORALES EN GENERAL</t>
  </si>
  <si>
    <t xml:space="preserve"> </t>
  </si>
  <si>
    <t>23 SALUD</t>
  </si>
  <si>
    <t>37 TURISMO</t>
  </si>
  <si>
    <t>Cifras del 1 de enero al 31 de diciembre de 2023</t>
  </si>
  <si>
    <t>14 RELACONES EXTERIORES</t>
  </si>
  <si>
    <t>16 SEGURIDAD NACIONAL</t>
  </si>
  <si>
    <t>32 AGROPECUARIA, SILVICULTURA, PESCA Y CAZA</t>
  </si>
  <si>
    <t xml:space="preserve">33 COMBUSTIBLES Y ENERGIA </t>
  </si>
  <si>
    <t xml:space="preserve">34 MINERIA, MANUFACTURAS Y CONSTRUCCION </t>
  </si>
  <si>
    <t xml:space="preserve">35 TRANSPORTE </t>
  </si>
  <si>
    <t xml:space="preserve">36 COMUNICACIONES </t>
  </si>
  <si>
    <t xml:space="preserve">38 CIENCIA, TECNOLOGIA E INNOVACION </t>
  </si>
  <si>
    <t xml:space="preserve">39 OTRAS INDUSTRIAS Y OTROS ASUNTOS ECONOMICOS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</si>
</sst>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&quot;$&quot;#,##0.000"/>
    <numFmt numFmtId="167" formatCode="&quot;$&quot;#,##0.0"/>
    <numFmt numFmtId="168" formatCode="[$-80A]dddd\,\ dd&quot; de &quot;mmmm&quot; de &quot;yyyy"/>
    <numFmt numFmtId="169" formatCode="[$-80A]hh:mm:ss\ AM/PM"/>
    <numFmt numFmtId="170" formatCode="&quot;$&quot;#,##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05"/>
      <color indexed="8"/>
      <name val="Arial Narrow"/>
      <family val="2"/>
    </font>
    <font>
      <sz val="8.05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5" fontId="4" fillId="0" borderId="10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/>
    </xf>
    <xf numFmtId="165" fontId="3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vertical="center"/>
    </xf>
    <xf numFmtId="164" fontId="1" fillId="0" borderId="12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72"/>
  <sheetViews>
    <sheetView tabSelected="1" zoomScalePageLayoutView="0" workbookViewId="0" topLeftCell="A1">
      <selection activeCell="B5" sqref="B5:H5"/>
    </sheetView>
  </sheetViews>
  <sheetFormatPr defaultColWidth="11.421875" defaultRowHeight="12.75"/>
  <cols>
    <col min="2" max="2" width="96.00390625" style="0" customWidth="1"/>
    <col min="3" max="3" width="21.7109375" style="0" customWidth="1"/>
    <col min="4" max="4" width="27.7109375" style="0" bestFit="1" customWidth="1"/>
    <col min="5" max="6" width="20.00390625" style="0" customWidth="1"/>
    <col min="7" max="7" width="21.00390625" style="0" bestFit="1" customWidth="1"/>
    <col min="8" max="8" width="20.00390625" style="0" customWidth="1"/>
    <col min="9" max="9" width="11.421875" style="1" customWidth="1"/>
    <col min="11" max="11" width="14.7109375" style="0" bestFit="1" customWidth="1"/>
  </cols>
  <sheetData>
    <row r="2" spans="2:8" ht="12.75">
      <c r="B2" s="21" t="s">
        <v>0</v>
      </c>
      <c r="C2" s="21"/>
      <c r="D2" s="21"/>
      <c r="E2" s="21"/>
      <c r="F2" s="21"/>
      <c r="G2" s="21"/>
      <c r="H2" s="21"/>
    </row>
    <row r="3" spans="2:8" ht="12.75">
      <c r="B3" s="21"/>
      <c r="C3" s="21"/>
      <c r="D3" s="21"/>
      <c r="E3" s="21"/>
      <c r="F3" s="21"/>
      <c r="G3" s="21"/>
      <c r="H3" s="21"/>
    </row>
    <row r="4" spans="2:8" ht="12.75">
      <c r="B4" s="20" t="s">
        <v>1</v>
      </c>
      <c r="C4" s="20"/>
      <c r="D4" s="20"/>
      <c r="E4" s="20"/>
      <c r="F4" s="20"/>
      <c r="G4" s="20"/>
      <c r="H4" s="20"/>
    </row>
    <row r="5" spans="2:8" ht="12.75">
      <c r="B5" s="20" t="s">
        <v>15</v>
      </c>
      <c r="C5" s="20"/>
      <c r="D5" s="20"/>
      <c r="E5" s="20"/>
      <c r="F5" s="20"/>
      <c r="G5" s="20"/>
      <c r="H5" s="20"/>
    </row>
    <row r="6" spans="2:8" ht="12.75">
      <c r="B6" s="20" t="s">
        <v>35</v>
      </c>
      <c r="C6" s="20"/>
      <c r="D6" s="20"/>
      <c r="E6" s="20"/>
      <c r="F6" s="20"/>
      <c r="G6" s="20"/>
      <c r="H6" s="20"/>
    </row>
    <row r="7" spans="2:8" ht="12.75">
      <c r="B7" s="20"/>
      <c r="C7" s="20"/>
      <c r="D7" s="20"/>
      <c r="E7" s="20"/>
      <c r="F7" s="20"/>
      <c r="G7" s="20"/>
      <c r="H7" s="20"/>
    </row>
    <row r="8" spans="2:8" ht="12.75">
      <c r="B8" s="19" t="s">
        <v>2</v>
      </c>
      <c r="C8" s="19"/>
      <c r="D8" s="19"/>
      <c r="E8" s="19"/>
      <c r="F8" s="19"/>
      <c r="G8" s="19"/>
      <c r="H8" s="19"/>
    </row>
    <row r="9" spans="2:8" ht="12.75">
      <c r="B9" s="18" t="s">
        <v>3</v>
      </c>
      <c r="C9" s="18" t="s">
        <v>4</v>
      </c>
      <c r="D9" s="18"/>
      <c r="E9" s="18"/>
      <c r="F9" s="18"/>
      <c r="G9" s="18"/>
      <c r="H9" s="18" t="s">
        <v>10</v>
      </c>
    </row>
    <row r="10" spans="2:8" ht="25.5" customHeight="1">
      <c r="B10" s="18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  <c r="H10" s="18"/>
    </row>
    <row r="11" spans="2:8" s="1" customFormat="1" ht="12.75">
      <c r="B11" s="15" t="s">
        <v>11</v>
      </c>
      <c r="C11" s="5">
        <f>SUM(C12+C21+C29)</f>
        <v>9160880246</v>
      </c>
      <c r="D11" s="5">
        <f>SUM(D12+D21+D29)</f>
        <v>646621363.6600002</v>
      </c>
      <c r="E11" s="5">
        <f>SUM(E12+E21+E29)</f>
        <v>9807501609.66</v>
      </c>
      <c r="F11" s="5">
        <f>SUM(F12+F21+F29)</f>
        <v>9663903314.29</v>
      </c>
      <c r="G11" s="5">
        <f>SUM(G12+G21+G29)</f>
        <v>9329305347.55</v>
      </c>
      <c r="H11" s="5">
        <f>E11-F11</f>
        <v>143598295.36999893</v>
      </c>
    </row>
    <row r="12" spans="2:8" s="1" customFormat="1" ht="12.75">
      <c r="B12" s="6" t="s">
        <v>16</v>
      </c>
      <c r="C12" s="5">
        <f>SUM(C13:C20)</f>
        <v>3962198281.169998</v>
      </c>
      <c r="D12" s="5">
        <f>SUM(D13:D20)</f>
        <v>759510158.7900004</v>
      </c>
      <c r="E12" s="5">
        <f>SUM(E13:E20)</f>
        <v>4721708439.959998</v>
      </c>
      <c r="F12" s="5">
        <f>SUM(F13:F20)</f>
        <v>4658360199.519998</v>
      </c>
      <c r="G12" s="5">
        <f>SUM(G13:G20)</f>
        <v>4533124688.429998</v>
      </c>
      <c r="H12" s="5">
        <f aca="true" t="shared" si="0" ref="H12:H38">E12-F12</f>
        <v>63348240.440000534</v>
      </c>
    </row>
    <row r="13" spans="2:8" s="1" customFormat="1" ht="12.75">
      <c r="B13" s="7" t="s">
        <v>17</v>
      </c>
      <c r="C13" s="8">
        <v>42133237.09999998</v>
      </c>
      <c r="D13" s="8">
        <v>-1487405.2200000049</v>
      </c>
      <c r="E13" s="8">
        <v>40645831.879999995</v>
      </c>
      <c r="F13" s="8">
        <v>39653236.31</v>
      </c>
      <c r="G13" s="8">
        <v>39239080.370000005</v>
      </c>
      <c r="H13" s="8">
        <f t="shared" si="0"/>
        <v>992595.5699999928</v>
      </c>
    </row>
    <row r="14" spans="2:8" s="1" customFormat="1" ht="12.75">
      <c r="B14" s="7" t="s">
        <v>18</v>
      </c>
      <c r="C14" s="8">
        <v>343893575.99</v>
      </c>
      <c r="D14" s="8">
        <v>-12152418.72</v>
      </c>
      <c r="E14" s="8">
        <v>331741157.26999986</v>
      </c>
      <c r="F14" s="8">
        <v>326630627.43999976</v>
      </c>
      <c r="G14" s="8">
        <v>323326750.51999986</v>
      </c>
      <c r="H14" s="8">
        <f t="shared" si="0"/>
        <v>5110529.8300001025</v>
      </c>
    </row>
    <row r="15" spans="2:8" s="1" customFormat="1" ht="12.75">
      <c r="B15" s="7" t="s">
        <v>19</v>
      </c>
      <c r="C15" s="8">
        <v>137912117.36000004</v>
      </c>
      <c r="D15" s="8">
        <v>30459871.74</v>
      </c>
      <c r="E15" s="8">
        <v>168371989.1</v>
      </c>
      <c r="F15" s="8">
        <v>160450809.52999997</v>
      </c>
      <c r="G15" s="8">
        <v>158292718.1999999</v>
      </c>
      <c r="H15" s="8">
        <f t="shared" si="0"/>
        <v>7921179.570000023</v>
      </c>
    </row>
    <row r="16" spans="2:8" s="1" customFormat="1" ht="12.75">
      <c r="B16" s="7" t="s">
        <v>36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2:8" s="1" customFormat="1" ht="12.75">
      <c r="B17" s="7" t="s">
        <v>20</v>
      </c>
      <c r="C17" s="8">
        <v>490936247.99</v>
      </c>
      <c r="D17" s="8">
        <v>326798126.15</v>
      </c>
      <c r="E17" s="8">
        <v>817734374.1399995</v>
      </c>
      <c r="F17" s="8">
        <v>811378802.5299995</v>
      </c>
      <c r="G17" s="8">
        <v>808466138.0899993</v>
      </c>
      <c r="H17" s="8">
        <f t="shared" si="0"/>
        <v>6355571.610000014</v>
      </c>
    </row>
    <row r="18" spans="2:8" s="1" customFormat="1" ht="12.75">
      <c r="B18" s="7" t="s">
        <v>37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</row>
    <row r="19" spans="2:8" s="1" customFormat="1" ht="12.75">
      <c r="B19" s="7" t="s">
        <v>21</v>
      </c>
      <c r="C19" s="8">
        <v>2176163617.299998</v>
      </c>
      <c r="D19" s="8">
        <v>55321886.709999986</v>
      </c>
      <c r="E19" s="8">
        <v>2231485504.009998</v>
      </c>
      <c r="F19" s="8">
        <v>2218678557.289998</v>
      </c>
      <c r="G19" s="8">
        <v>2177118543.9399996</v>
      </c>
      <c r="H19" s="8">
        <f t="shared" si="0"/>
        <v>12806946.71999979</v>
      </c>
    </row>
    <row r="20" spans="2:8" s="1" customFormat="1" ht="12.75">
      <c r="B20" s="7" t="s">
        <v>22</v>
      </c>
      <c r="C20" s="8">
        <v>771159485.4300003</v>
      </c>
      <c r="D20" s="8">
        <v>360570098.13000053</v>
      </c>
      <c r="E20" s="8">
        <v>1131729583.5600011</v>
      </c>
      <c r="F20" s="8">
        <v>1101568166.42</v>
      </c>
      <c r="G20" s="8">
        <v>1026681457.31</v>
      </c>
      <c r="H20" s="8">
        <f t="shared" si="0"/>
        <v>30161417.14000106</v>
      </c>
    </row>
    <row r="21" spans="2:8" s="2" customFormat="1" ht="12.75">
      <c r="B21" s="6" t="s">
        <v>23</v>
      </c>
      <c r="C21" s="5">
        <f>SUM(C22:C28)</f>
        <v>4747009956.280002</v>
      </c>
      <c r="D21" s="5">
        <f>SUM(D22:D28)</f>
        <v>-97045884.40000021</v>
      </c>
      <c r="E21" s="5">
        <f>SUM(E22:E28)</f>
        <v>4649964071.880001</v>
      </c>
      <c r="F21" s="5">
        <f>SUM(F22:F28)</f>
        <v>4588853207.000002</v>
      </c>
      <c r="G21" s="5">
        <f>SUM(G22:G28)</f>
        <v>4388883136.59</v>
      </c>
      <c r="H21" s="5">
        <f t="shared" si="0"/>
        <v>61110864.87999916</v>
      </c>
    </row>
    <row r="22" spans="2:8" s="1" customFormat="1" ht="12.75">
      <c r="B22" s="7" t="s">
        <v>24</v>
      </c>
      <c r="C22" s="8">
        <v>239643712.49</v>
      </c>
      <c r="D22" s="8">
        <v>11057726.299999997</v>
      </c>
      <c r="E22" s="8">
        <v>250701438.79000005</v>
      </c>
      <c r="F22" s="8">
        <v>246459270.76000002</v>
      </c>
      <c r="G22" s="8">
        <v>235623185.01000002</v>
      </c>
      <c r="H22" s="8">
        <f t="shared" si="0"/>
        <v>4242168.030000031</v>
      </c>
    </row>
    <row r="23" spans="2:8" s="1" customFormat="1" ht="12.75">
      <c r="B23" s="7" t="s">
        <v>25</v>
      </c>
      <c r="C23" s="8">
        <v>2613090713.940001</v>
      </c>
      <c r="D23" s="8">
        <v>-147741122.36000028</v>
      </c>
      <c r="E23" s="8">
        <v>2465349591.580001</v>
      </c>
      <c r="F23" s="8">
        <v>2430236963.8100014</v>
      </c>
      <c r="G23" s="8">
        <v>2297628961.93</v>
      </c>
      <c r="H23" s="8">
        <f t="shared" si="0"/>
        <v>35112627.769999504</v>
      </c>
    </row>
    <row r="24" spans="2:8" s="1" customFormat="1" ht="12.75">
      <c r="B24" s="7" t="s">
        <v>33</v>
      </c>
      <c r="C24" s="8">
        <v>533095815.49999994</v>
      </c>
      <c r="D24" s="8">
        <v>-26595320.799999956</v>
      </c>
      <c r="E24" s="8">
        <v>506500494.70000017</v>
      </c>
      <c r="F24" s="8">
        <v>495969942.54000014</v>
      </c>
      <c r="G24" s="8">
        <v>480658007.79999995</v>
      </c>
      <c r="H24" s="8">
        <f t="shared" si="0"/>
        <v>10530552.160000026</v>
      </c>
    </row>
    <row r="25" spans="2:8" s="1" customFormat="1" ht="12.75">
      <c r="B25" s="7" t="s">
        <v>26</v>
      </c>
      <c r="C25" s="8">
        <v>429882212.95000005</v>
      </c>
      <c r="D25" s="8">
        <v>8104846.410000002</v>
      </c>
      <c r="E25" s="8">
        <v>437987059.35999995</v>
      </c>
      <c r="F25" s="8">
        <v>434596691.8899999</v>
      </c>
      <c r="G25" s="8">
        <v>428479882.06</v>
      </c>
      <c r="H25" s="8">
        <f t="shared" si="0"/>
        <v>3390367.4700000286</v>
      </c>
    </row>
    <row r="26" spans="2:8" s="1" customFormat="1" ht="12.75">
      <c r="B26" s="7" t="s">
        <v>27</v>
      </c>
      <c r="C26" s="8">
        <v>224570883.26999998</v>
      </c>
      <c r="D26" s="8">
        <v>34150877.76000002</v>
      </c>
      <c r="E26" s="8">
        <v>258721761.03</v>
      </c>
      <c r="F26" s="8">
        <v>255577830.54000002</v>
      </c>
      <c r="G26" s="8">
        <v>230461532.14000005</v>
      </c>
      <c r="H26" s="8">
        <f t="shared" si="0"/>
        <v>3143930.4899999797</v>
      </c>
    </row>
    <row r="27" spans="2:8" s="1" customFormat="1" ht="12.75">
      <c r="B27" s="7" t="s">
        <v>28</v>
      </c>
      <c r="C27" s="8">
        <v>93554764.03000002</v>
      </c>
      <c r="D27" s="8">
        <v>22717848.45000001</v>
      </c>
      <c r="E27" s="8">
        <v>116272612.48</v>
      </c>
      <c r="F27" s="8">
        <v>113853901.4</v>
      </c>
      <c r="G27" s="8">
        <v>109030768.06999996</v>
      </c>
      <c r="H27" s="8">
        <f t="shared" si="0"/>
        <v>2418711.079999998</v>
      </c>
    </row>
    <row r="28" spans="2:8" s="1" customFormat="1" ht="12.75">
      <c r="B28" s="7" t="s">
        <v>29</v>
      </c>
      <c r="C28" s="8">
        <v>613171854.1</v>
      </c>
      <c r="D28" s="8">
        <v>1259259.8400000036</v>
      </c>
      <c r="E28" s="8">
        <v>614431113.94</v>
      </c>
      <c r="F28" s="8">
        <v>612158606.0600001</v>
      </c>
      <c r="G28" s="8">
        <v>607000799.58</v>
      </c>
      <c r="H28" s="8">
        <f t="shared" si="0"/>
        <v>2272507.879999995</v>
      </c>
    </row>
    <row r="29" spans="2:11" s="2" customFormat="1" ht="12.75">
      <c r="B29" s="6" t="s">
        <v>30</v>
      </c>
      <c r="C29" s="5">
        <f>SUM(C30:C38)</f>
        <v>451672008.54999995</v>
      </c>
      <c r="D29" s="5">
        <f>SUM(D30:D38)</f>
        <v>-15842910.730000012</v>
      </c>
      <c r="E29" s="5">
        <f>SUM(E30:E38)</f>
        <v>435829097.81999993</v>
      </c>
      <c r="F29" s="5">
        <f>SUM(F30:F38)</f>
        <v>416689907.7699999</v>
      </c>
      <c r="G29" s="5">
        <f>SUM(G30:G38)</f>
        <v>407297522.53</v>
      </c>
      <c r="H29" s="5">
        <f t="shared" si="0"/>
        <v>19139190.050000012</v>
      </c>
      <c r="K29" s="9" t="s">
        <v>32</v>
      </c>
    </row>
    <row r="30" spans="2:8" s="1" customFormat="1" ht="12.75">
      <c r="B30" s="7" t="s">
        <v>31</v>
      </c>
      <c r="C30" s="8">
        <v>244808838.48999995</v>
      </c>
      <c r="D30" s="8">
        <v>-59550774.27000002</v>
      </c>
      <c r="E30" s="8">
        <v>185258064.22</v>
      </c>
      <c r="F30" s="8">
        <v>179477251.30000004</v>
      </c>
      <c r="G30" s="8">
        <v>174223309.15000004</v>
      </c>
      <c r="H30" s="8">
        <f t="shared" si="0"/>
        <v>5780812.919999957</v>
      </c>
    </row>
    <row r="31" spans="2:8" s="1" customFormat="1" ht="12.75">
      <c r="B31" s="7" t="s">
        <v>38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2:8" s="1" customFormat="1" ht="12.75">
      <c r="B32" s="7" t="s">
        <v>39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/>
    </row>
    <row r="33" spans="2:8" s="1" customFormat="1" ht="12.75">
      <c r="B33" s="7" t="s">
        <v>40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/>
    </row>
    <row r="34" spans="2:8" s="1" customFormat="1" ht="12.75">
      <c r="B34" s="7" t="s">
        <v>41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/>
    </row>
    <row r="35" spans="2:8" s="1" customFormat="1" ht="12.75">
      <c r="B35" s="7" t="s">
        <v>42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/>
    </row>
    <row r="36" spans="2:8" s="1" customFormat="1" ht="12.75">
      <c r="B36" s="7" t="s">
        <v>34</v>
      </c>
      <c r="C36" s="8">
        <v>33660628.879999995</v>
      </c>
      <c r="D36" s="8">
        <v>2688839.23</v>
      </c>
      <c r="E36" s="8">
        <v>36349468.10999999</v>
      </c>
      <c r="F36" s="8">
        <v>34408584.51999999</v>
      </c>
      <c r="G36" s="8">
        <v>33399865.959999993</v>
      </c>
      <c r="H36" s="8">
        <f t="shared" si="0"/>
        <v>1940883.5900000036</v>
      </c>
    </row>
    <row r="37" spans="2:8" s="1" customFormat="1" ht="12.75">
      <c r="B37" s="7" t="s">
        <v>43</v>
      </c>
      <c r="C37" s="8">
        <v>106873663.53999999</v>
      </c>
      <c r="D37" s="8">
        <v>-5767190.19</v>
      </c>
      <c r="E37" s="8">
        <v>101106473.35</v>
      </c>
      <c r="F37" s="8">
        <v>97074754.92999999</v>
      </c>
      <c r="G37" s="8">
        <v>94736682.83</v>
      </c>
      <c r="H37" s="8">
        <f t="shared" si="0"/>
        <v>4031718.420000002</v>
      </c>
    </row>
    <row r="38" spans="2:8" s="1" customFormat="1" ht="12.75">
      <c r="B38" s="22" t="s">
        <v>44</v>
      </c>
      <c r="C38" s="8">
        <v>66328877.63999999</v>
      </c>
      <c r="D38" s="8">
        <v>46786214.50000001</v>
      </c>
      <c r="E38" s="8">
        <v>113115092.13999999</v>
      </c>
      <c r="F38" s="8">
        <v>105729317.01999994</v>
      </c>
      <c r="G38" s="8">
        <v>104937664.58999996</v>
      </c>
      <c r="H38" s="8">
        <f t="shared" si="0"/>
        <v>7385775.1200000495</v>
      </c>
    </row>
    <row r="39" spans="2:8" s="1" customFormat="1" ht="12.75">
      <c r="B39" s="17"/>
      <c r="C39" s="5"/>
      <c r="D39" s="5"/>
      <c r="E39" s="5"/>
      <c r="F39" s="5"/>
      <c r="G39" s="5"/>
      <c r="H39" s="4"/>
    </row>
    <row r="40" spans="2:8" s="2" customFormat="1" ht="12.75">
      <c r="B40" s="16" t="s">
        <v>12</v>
      </c>
      <c r="C40" s="10">
        <f>+C41+C50+C58</f>
        <v>1441119754</v>
      </c>
      <c r="D40" s="10">
        <f>+D41+D50+D58</f>
        <v>254310709.57000002</v>
      </c>
      <c r="E40" s="10">
        <f>+E41+E50+E58</f>
        <v>1695430463.57</v>
      </c>
      <c r="F40" s="10">
        <f>+F41+F50+F58</f>
        <v>1694805305.15</v>
      </c>
      <c r="G40" s="10">
        <f>+G41+G50+G58</f>
        <v>1652323031.3</v>
      </c>
      <c r="H40" s="10">
        <f>+E40-F40</f>
        <v>625158.4199998379</v>
      </c>
    </row>
    <row r="41" spans="2:8" s="2" customFormat="1" ht="12.75">
      <c r="B41" s="6" t="s">
        <v>16</v>
      </c>
      <c r="C41" s="5">
        <f>SUM(C42:C49)</f>
        <v>403657845.49</v>
      </c>
      <c r="D41" s="5">
        <f>SUM(D42:D49)</f>
        <v>-95480901.72</v>
      </c>
      <c r="E41" s="5">
        <f>SUM(E42:E49)</f>
        <v>308176943.77</v>
      </c>
      <c r="F41" s="5">
        <f>SUM(F42:F49)</f>
        <v>308075619.47</v>
      </c>
      <c r="G41" s="5">
        <f>SUM(G42:G49)</f>
        <v>307525619.47</v>
      </c>
      <c r="H41" s="11">
        <f aca="true" t="shared" si="1" ref="H41:H66">+E41-F41</f>
        <v>101324.29999995232</v>
      </c>
    </row>
    <row r="42" spans="2:8" s="1" customFormat="1" ht="12.75">
      <c r="B42" s="7" t="s">
        <v>17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11">
        <f t="shared" si="1"/>
        <v>0</v>
      </c>
    </row>
    <row r="43" spans="2:8" s="1" customFormat="1" ht="12.75">
      <c r="B43" s="7" t="s">
        <v>18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11">
        <f t="shared" si="1"/>
        <v>0</v>
      </c>
    </row>
    <row r="44" spans="2:8" s="1" customFormat="1" ht="12.75">
      <c r="B44" s="7" t="s">
        <v>19</v>
      </c>
      <c r="C44" s="8">
        <v>0</v>
      </c>
      <c r="D44" s="8">
        <v>11342727.469999999</v>
      </c>
      <c r="E44" s="8">
        <v>11342727.469999999</v>
      </c>
      <c r="F44" s="8">
        <v>11241403.17</v>
      </c>
      <c r="G44" s="8">
        <v>11241403.17</v>
      </c>
      <c r="H44" s="11">
        <f t="shared" si="1"/>
        <v>101324.29999999888</v>
      </c>
    </row>
    <row r="45" spans="2:8" s="1" customFormat="1" ht="12.75">
      <c r="B45" s="7" t="s">
        <v>36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1"/>
    </row>
    <row r="46" spans="2:8" s="1" customFormat="1" ht="12.75">
      <c r="B46" s="7" t="s">
        <v>20</v>
      </c>
      <c r="C46" s="8">
        <v>222985249</v>
      </c>
      <c r="D46" s="8">
        <v>42192074.19</v>
      </c>
      <c r="E46" s="8">
        <v>265177323.19</v>
      </c>
      <c r="F46" s="8">
        <v>265177323.19</v>
      </c>
      <c r="G46" s="8">
        <v>265177323.19</v>
      </c>
      <c r="H46" s="11">
        <f t="shared" si="1"/>
        <v>0</v>
      </c>
    </row>
    <row r="47" spans="2:8" s="1" customFormat="1" ht="12.75">
      <c r="B47" s="7" t="s">
        <v>37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11"/>
    </row>
    <row r="48" spans="2:8" s="1" customFormat="1" ht="12.75">
      <c r="B48" s="7" t="s">
        <v>21</v>
      </c>
      <c r="C48" s="8">
        <v>180672596.49</v>
      </c>
      <c r="D48" s="8">
        <v>-149015703.38</v>
      </c>
      <c r="E48" s="8">
        <v>31656893.11</v>
      </c>
      <c r="F48" s="8">
        <v>31656893.11</v>
      </c>
      <c r="G48" s="8">
        <v>31106893.11</v>
      </c>
      <c r="H48" s="11">
        <f t="shared" si="1"/>
        <v>0</v>
      </c>
    </row>
    <row r="49" spans="2:8" s="1" customFormat="1" ht="12.75">
      <c r="B49" s="7" t="s">
        <v>22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11">
        <f t="shared" si="1"/>
        <v>0</v>
      </c>
    </row>
    <row r="50" spans="2:8" s="2" customFormat="1" ht="12.75">
      <c r="B50" s="6" t="s">
        <v>23</v>
      </c>
      <c r="C50" s="5">
        <f>SUM(C51:C57)</f>
        <v>1037461908.51</v>
      </c>
      <c r="D50" s="5">
        <f>SUM(D51:D57)</f>
        <v>348011611.29</v>
      </c>
      <c r="E50" s="5">
        <f>SUM(E51:E57)</f>
        <v>1385473519.8</v>
      </c>
      <c r="F50" s="5">
        <f>SUM(F51:F57)</f>
        <v>1384949685.68</v>
      </c>
      <c r="G50" s="5">
        <f>SUM(G51:G57)</f>
        <v>1343017411.83</v>
      </c>
      <c r="H50" s="10">
        <f t="shared" si="1"/>
        <v>523834.11999988556</v>
      </c>
    </row>
    <row r="51" spans="2:8" s="1" customFormat="1" ht="12.75">
      <c r="B51" s="7" t="s">
        <v>24</v>
      </c>
      <c r="C51" s="8">
        <v>519492395</v>
      </c>
      <c r="D51" s="8">
        <v>-69787360.36</v>
      </c>
      <c r="E51" s="8">
        <v>449705034.64000005</v>
      </c>
      <c r="F51" s="8">
        <v>449705034.64000005</v>
      </c>
      <c r="G51" s="8">
        <v>426731179.65000004</v>
      </c>
      <c r="H51" s="11">
        <f t="shared" si="1"/>
        <v>0</v>
      </c>
    </row>
    <row r="52" spans="2:8" s="1" customFormat="1" ht="12.75">
      <c r="B52" s="7" t="s">
        <v>25</v>
      </c>
      <c r="C52" s="8">
        <v>517969513.51</v>
      </c>
      <c r="D52" s="8">
        <v>412798971.65000004</v>
      </c>
      <c r="E52" s="8">
        <v>930768485.16</v>
      </c>
      <c r="F52" s="8">
        <v>930244651.04</v>
      </c>
      <c r="G52" s="8">
        <v>911286232.18</v>
      </c>
      <c r="H52" s="11">
        <f t="shared" si="1"/>
        <v>523834.12000000477</v>
      </c>
    </row>
    <row r="53" spans="2:8" s="1" customFormat="1" ht="12.75">
      <c r="B53" s="7" t="s">
        <v>33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11">
        <f t="shared" si="1"/>
        <v>0</v>
      </c>
    </row>
    <row r="54" spans="2:8" s="1" customFormat="1" ht="12.75">
      <c r="B54" s="7" t="s">
        <v>26</v>
      </c>
      <c r="C54" s="8">
        <v>0</v>
      </c>
      <c r="D54" s="8">
        <v>5000000</v>
      </c>
      <c r="E54" s="8">
        <v>5000000</v>
      </c>
      <c r="F54" s="8">
        <v>5000000</v>
      </c>
      <c r="G54" s="8">
        <v>5000000</v>
      </c>
      <c r="H54" s="11">
        <f t="shared" si="1"/>
        <v>0</v>
      </c>
    </row>
    <row r="55" spans="2:8" s="1" customFormat="1" ht="12.75">
      <c r="B55" s="7" t="s">
        <v>27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11">
        <f t="shared" si="1"/>
        <v>0</v>
      </c>
    </row>
    <row r="56" spans="2:8" s="1" customFormat="1" ht="12.75">
      <c r="B56" s="7" t="s">
        <v>28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11">
        <f t="shared" si="1"/>
        <v>0</v>
      </c>
    </row>
    <row r="57" spans="2:8" s="1" customFormat="1" ht="12.75">
      <c r="B57" s="7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11">
        <f t="shared" si="1"/>
        <v>0</v>
      </c>
    </row>
    <row r="58" spans="2:8" s="2" customFormat="1" ht="12.75">
      <c r="B58" s="6" t="s">
        <v>30</v>
      </c>
      <c r="C58" s="5">
        <f>SUM(C60:C67)</f>
        <v>0</v>
      </c>
      <c r="D58" s="5">
        <f>SUM(D60:D67)</f>
        <v>1780000</v>
      </c>
      <c r="E58" s="5">
        <f>SUM(E60:E67)</f>
        <v>1780000</v>
      </c>
      <c r="F58" s="5">
        <f>SUM(F60:F67)</f>
        <v>1780000</v>
      </c>
      <c r="G58" s="5">
        <f>SUM(G60:G67)</f>
        <v>1780000</v>
      </c>
      <c r="H58" s="10">
        <f t="shared" si="1"/>
        <v>0</v>
      </c>
    </row>
    <row r="59" spans="2:8" s="1" customFormat="1" ht="12.75">
      <c r="B59" s="7" t="s">
        <v>31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11">
        <f t="shared" si="1"/>
        <v>0</v>
      </c>
    </row>
    <row r="60" spans="2:8" s="1" customFormat="1" ht="12.75">
      <c r="B60" s="7" t="s">
        <v>38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11">
        <v>0</v>
      </c>
    </row>
    <row r="61" spans="2:8" s="1" customFormat="1" ht="12.75">
      <c r="B61" s="7" t="s">
        <v>39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11">
        <v>0</v>
      </c>
    </row>
    <row r="62" spans="2:8" s="1" customFormat="1" ht="12.75">
      <c r="B62" s="7" t="s">
        <v>40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</row>
    <row r="63" spans="2:8" s="1" customFormat="1" ht="12.75">
      <c r="B63" s="7" t="s">
        <v>41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11">
        <v>0</v>
      </c>
    </row>
    <row r="64" spans="2:9" s="1" customFormat="1" ht="12.75">
      <c r="B64" s="7" t="s">
        <v>42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24"/>
    </row>
    <row r="65" spans="2:9" s="1" customFormat="1" ht="12.75">
      <c r="B65" s="7" t="s">
        <v>34</v>
      </c>
      <c r="C65" s="8">
        <v>0</v>
      </c>
      <c r="D65" s="8">
        <v>1780000</v>
      </c>
      <c r="E65" s="8">
        <v>1780000</v>
      </c>
      <c r="F65" s="8">
        <v>1780000</v>
      </c>
      <c r="G65" s="8">
        <v>1780000</v>
      </c>
      <c r="H65" s="8">
        <f t="shared" si="1"/>
        <v>0</v>
      </c>
      <c r="I65" s="24"/>
    </row>
    <row r="66" spans="2:9" s="1" customFormat="1" ht="12.75">
      <c r="B66" s="7" t="s">
        <v>43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 t="shared" si="1"/>
        <v>0</v>
      </c>
      <c r="I66" s="24"/>
    </row>
    <row r="67" spans="2:8" s="1" customFormat="1" ht="12.75">
      <c r="B67" s="22" t="s">
        <v>44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</row>
    <row r="68" spans="2:8" s="1" customFormat="1" ht="12.75">
      <c r="B68" s="7"/>
      <c r="C68" s="26"/>
      <c r="D68" s="26"/>
      <c r="E68" s="26"/>
      <c r="F68" s="26"/>
      <c r="G68" s="26"/>
      <c r="H68" s="27"/>
    </row>
    <row r="69" spans="2:8" s="1" customFormat="1" ht="12.75">
      <c r="B69" s="15" t="s">
        <v>13</v>
      </c>
      <c r="C69" s="23">
        <f>C11+C40</f>
        <v>10602000000</v>
      </c>
      <c r="D69" s="23">
        <f>D11+D40</f>
        <v>900932073.2300003</v>
      </c>
      <c r="E69" s="23">
        <f>E11+E40</f>
        <v>11502932073.23</v>
      </c>
      <c r="F69" s="23">
        <f>F11+F40</f>
        <v>11358708619.44</v>
      </c>
      <c r="G69" s="23">
        <f>G11+G40</f>
        <v>10981628378.849998</v>
      </c>
      <c r="H69" s="23">
        <f>SUM(H11+H40)</f>
        <v>144223453.78999877</v>
      </c>
    </row>
    <row r="70" spans="2:8" ht="12.75">
      <c r="B70" s="14"/>
      <c r="C70" s="14"/>
      <c r="D70" s="14"/>
      <c r="E70" s="14"/>
      <c r="F70" s="14"/>
      <c r="G70" s="14"/>
      <c r="H70" s="14"/>
    </row>
    <row r="71" spans="2:8" ht="12.75">
      <c r="B71" s="13" t="s">
        <v>14</v>
      </c>
      <c r="C71" s="13"/>
      <c r="D71" s="13"/>
      <c r="E71" s="13"/>
      <c r="F71" s="13"/>
      <c r="G71" s="13"/>
      <c r="H71" s="13"/>
    </row>
    <row r="72" spans="2:8" ht="12.75">
      <c r="B72" s="12"/>
      <c r="D72" s="12"/>
      <c r="E72" s="12"/>
      <c r="F72" s="12"/>
      <c r="G72" s="12"/>
      <c r="H72" s="3" t="s">
        <v>32</v>
      </c>
    </row>
  </sheetData>
  <sheetProtection/>
  <mergeCells count="11">
    <mergeCell ref="B9:B10"/>
    <mergeCell ref="B8:H8"/>
    <mergeCell ref="B6:H7"/>
    <mergeCell ref="B5:H5"/>
    <mergeCell ref="B4:H4"/>
    <mergeCell ref="B2:H3"/>
    <mergeCell ref="H9:H10"/>
    <mergeCell ref="C9:G9"/>
    <mergeCell ref="D72:G72"/>
    <mergeCell ref="B71:H71"/>
    <mergeCell ref="B70:H70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scale="56" r:id="rId1"/>
  <headerFooter alignWithMargins="0">
    <oddHeader>&amp;C&amp;P</oddHeader>
    <oddFooter>&amp;C&amp;F</oddFooter>
  </headerFooter>
  <ignoredErrors>
    <ignoredError sqref="C50 C58:G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2022-10-10T18:09:11Z</cp:lastPrinted>
  <dcterms:created xsi:type="dcterms:W3CDTF">2022-03-01T18:10:53Z</dcterms:created>
  <dcterms:modified xsi:type="dcterms:W3CDTF">2024-04-17T00:14:58Z</dcterms:modified>
  <cp:category/>
  <cp:version/>
  <cp:contentType/>
  <cp:contentStatus/>
</cp:coreProperties>
</file>