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335" windowHeight="10770" activeTab="0"/>
  </bookViews>
  <sheets>
    <sheet name="Estado Analítico de Egresos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<sst xmlns="http://schemas.openxmlformats.org/spreadsheetml/2006/main" count="56" uniqueCount="40">
  <si>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Municipio de Guadalajara</t>
  </si>
  <si>
    <t>Estado Analítico del Ejercicio del Presupueso de Egresos Detallado - LDF</t>
  </si>
  <si>
    <t>(Cifras en Pesos)</t>
  </si>
  <si>
    <t>Concepto</t>
  </si>
  <si>
    <t>Egresos</t>
  </si>
  <si>
    <t>Aprobado</t>
  </si>
  <si>
    <t>Ampliaciones/
(Reducciones)</t>
  </si>
  <si>
    <t>Modificado</t>
  </si>
  <si>
    <t>Devengado</t>
  </si>
  <si>
    <t>Pagado</t>
  </si>
  <si>
    <t>Subejercicio</t>
  </si>
  <si>
    <t xml:space="preserve">Gasto No Etiquetado </t>
  </si>
  <si>
    <t xml:space="preserve">Gasto Etiquetado </t>
  </si>
  <si>
    <t xml:space="preserve">    Total de Egresos</t>
  </si>
  <si>
    <t>Bajo protesta de decir verdad declaramos que los Estados Financieros y sus notas, son razonablemente correctos y son responsabilidad del emisor.</t>
  </si>
  <si>
    <t xml:space="preserve">Clasificación Funcional </t>
  </si>
  <si>
    <t>1  GOBIERNO</t>
  </si>
  <si>
    <t>11  LEGISLACIÓN</t>
  </si>
  <si>
    <t>12  JUSTICIA</t>
  </si>
  <si>
    <t>13  COORDINACION DE LA POLITICA DE GOBIERNO</t>
  </si>
  <si>
    <t>15  ASUNTOS FINANCIEROS Y HACENDARIOS</t>
  </si>
  <si>
    <t>17  ASUNTOS DE ORDEN PÚBLICO Y DE SEGURIDAD INTERIOR</t>
  </si>
  <si>
    <t>18  OTROS SERVICIOS GENERALES</t>
  </si>
  <si>
    <t>2  DESARROLLO SOCIAL</t>
  </si>
  <si>
    <t>21  PROTECCION AMBIENTAL</t>
  </si>
  <si>
    <t>22  VIVIENDA Y SERVICIOS A LA COMUNIDAD</t>
  </si>
  <si>
    <t>24  RECREACION, CULTURA Y OTRAS MANIFESTACIONES SOCIALES</t>
  </si>
  <si>
    <t>25  EDUCACION</t>
  </si>
  <si>
    <t>26  PROTECCION SOCIAL</t>
  </si>
  <si>
    <t>27  OTROS ASUNTOS SOCIALES</t>
  </si>
  <si>
    <t>3  DESARROLLO ECONOMICO</t>
  </si>
  <si>
    <t>31  ASUNTOS ECONOMICOS, COMERCIALES Y LABORALES EN GENERAL</t>
  </si>
  <si>
    <t>34  MINERIA, MANUFACTURAS Y CONSTRUCCION</t>
  </si>
  <si>
    <t xml:space="preserve"> </t>
  </si>
  <si>
    <t>Del 1 de enero al 31 de marzo de 2023</t>
  </si>
  <si>
    <t>23 SALUD</t>
  </si>
  <si>
    <t>37 TURISMO</t>
  </si>
  <si>
    <t>38 CIENCIA, TECNOLOGIA E INNOVACION</t>
  </si>
  <si>
    <t>39 OTRAS INDUSTRIAS Y OTROS ASUNTOS ECONOMICOS</t>
  </si>
  <si>
    <t>31 ASUNTOS ECONOMICOS, COMERCIALES Y LABORALES EN GENERAL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</si>
</sst>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_);\-&quot;$&quot;#,##0.00"/>
    <numFmt numFmtId="166" formatCode="&quot;$&quot;#,##0.000"/>
    <numFmt numFmtId="167" formatCode="&quot;$&quot;#,##0.0"/>
    <numFmt numFmtId="168" formatCode="[$-80A]dddd\,\ dd&quot; de &quot;mmmm&quot; de &quot;yyyy"/>
    <numFmt numFmtId="169" formatCode="[$-80A]hh:mm:ss\ AM/PM"/>
    <numFmt numFmtId="170" formatCode="&quot;$&quot;#,##0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.05"/>
      <color indexed="8"/>
      <name val="Arial Narrow"/>
      <family val="2"/>
    </font>
    <font>
      <sz val="8.05"/>
      <color indexed="8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165" fontId="4" fillId="0" borderId="11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0" fontId="1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left" vertical="center"/>
      <protection/>
    </xf>
    <xf numFmtId="165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5" fontId="4" fillId="0" borderId="12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/>
    </xf>
    <xf numFmtId="165" fontId="3" fillId="0" borderId="13" xfId="0" applyNumberFormat="1" applyFont="1" applyFill="1" applyBorder="1" applyAlignment="1">
      <alignment horizontal="right" vertical="center"/>
    </xf>
    <xf numFmtId="165" fontId="4" fillId="0" borderId="13" xfId="0" applyNumberFormat="1" applyFont="1" applyFill="1" applyBorder="1" applyAlignment="1">
      <alignment horizontal="right" vertic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56"/>
  <sheetViews>
    <sheetView tabSelected="1" zoomScalePageLayoutView="0" workbookViewId="0" topLeftCell="A1">
      <selection activeCell="G34" sqref="G34"/>
    </sheetView>
  </sheetViews>
  <sheetFormatPr defaultColWidth="11.421875" defaultRowHeight="12.75"/>
  <cols>
    <col min="2" max="2" width="96.00390625" style="0" customWidth="1"/>
    <col min="3" max="3" width="21.7109375" style="0" bestFit="1" customWidth="1"/>
    <col min="4" max="4" width="27.7109375" style="0" bestFit="1" customWidth="1"/>
    <col min="5" max="6" width="20.00390625" style="0" customWidth="1"/>
    <col min="7" max="7" width="21.00390625" style="0" bestFit="1" customWidth="1"/>
    <col min="8" max="8" width="20.00390625" style="0" customWidth="1"/>
    <col min="9" max="9" width="11.421875" style="2" customWidth="1"/>
    <col min="11" max="11" width="14.7109375" style="0" bestFit="1" customWidth="1"/>
  </cols>
  <sheetData>
    <row r="2" spans="2:8" ht="12.75">
      <c r="B2" s="9" t="s">
        <v>0</v>
      </c>
      <c r="C2" s="9"/>
      <c r="D2" s="9"/>
      <c r="E2" s="9"/>
      <c r="F2" s="9"/>
      <c r="G2" s="9"/>
      <c r="H2" s="9"/>
    </row>
    <row r="3" spans="2:8" ht="12.75">
      <c r="B3" s="9"/>
      <c r="C3" s="9"/>
      <c r="D3" s="9"/>
      <c r="E3" s="9"/>
      <c r="F3" s="9"/>
      <c r="G3" s="9"/>
      <c r="H3" s="9"/>
    </row>
    <row r="4" spans="2:8" ht="12.75">
      <c r="B4" s="8" t="s">
        <v>1</v>
      </c>
      <c r="C4" s="8"/>
      <c r="D4" s="8"/>
      <c r="E4" s="8"/>
      <c r="F4" s="8"/>
      <c r="G4" s="8"/>
      <c r="H4" s="8"/>
    </row>
    <row r="5" spans="2:8" ht="12.75">
      <c r="B5" s="8" t="s">
        <v>15</v>
      </c>
      <c r="C5" s="8"/>
      <c r="D5" s="8"/>
      <c r="E5" s="8"/>
      <c r="F5" s="8"/>
      <c r="G5" s="8"/>
      <c r="H5" s="8"/>
    </row>
    <row r="6" spans="2:8" ht="12.75">
      <c r="B6" s="8" t="s">
        <v>34</v>
      </c>
      <c r="C6" s="8"/>
      <c r="D6" s="8"/>
      <c r="E6" s="8"/>
      <c r="F6" s="8"/>
      <c r="G6" s="8"/>
      <c r="H6" s="8"/>
    </row>
    <row r="7" spans="2:8" ht="12.75">
      <c r="B7" s="8"/>
      <c r="C7" s="8"/>
      <c r="D7" s="8"/>
      <c r="E7" s="8"/>
      <c r="F7" s="8"/>
      <c r="G7" s="8"/>
      <c r="H7" s="8"/>
    </row>
    <row r="8" spans="2:8" ht="12.75">
      <c r="B8" s="7" t="s">
        <v>2</v>
      </c>
      <c r="C8" s="7"/>
      <c r="D8" s="7"/>
      <c r="E8" s="7"/>
      <c r="F8" s="7"/>
      <c r="G8" s="7"/>
      <c r="H8" s="7"/>
    </row>
    <row r="9" spans="2:8" ht="12.75">
      <c r="B9" s="6" t="s">
        <v>3</v>
      </c>
      <c r="C9" s="6" t="s">
        <v>4</v>
      </c>
      <c r="D9" s="6"/>
      <c r="E9" s="6"/>
      <c r="F9" s="6"/>
      <c r="G9" s="6"/>
      <c r="H9" s="6" t="s">
        <v>10</v>
      </c>
    </row>
    <row r="10" spans="2:8" ht="25.5" customHeight="1">
      <c r="B10" s="6"/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6"/>
    </row>
    <row r="11" spans="2:8" s="2" customFormat="1" ht="12.75">
      <c r="B11" s="12" t="s">
        <v>11</v>
      </c>
      <c r="C11" s="17">
        <f>SUM(C12+C19+C27)</f>
        <v>9160880246</v>
      </c>
      <c r="D11" s="17">
        <v>0</v>
      </c>
      <c r="E11" s="17">
        <f>E12+E19+E27</f>
        <v>9160880246</v>
      </c>
      <c r="F11" s="17">
        <f>F12+F19+F27</f>
        <v>2369988973.1700006</v>
      </c>
      <c r="G11" s="17">
        <f>G12+G19+G27</f>
        <v>2234092738.7200003</v>
      </c>
      <c r="H11" s="17">
        <f>E11-F11</f>
        <v>6790891272.83</v>
      </c>
    </row>
    <row r="12" spans="2:8" s="2" customFormat="1" ht="12.75">
      <c r="B12" s="18" t="s">
        <v>16</v>
      </c>
      <c r="C12" s="17">
        <f>C13+C14+C15+C16+C17+C18</f>
        <v>3962198281.169998</v>
      </c>
      <c r="D12" s="17">
        <f>D13+D14+D15+D16+D17+D18</f>
        <v>377202685.7899997</v>
      </c>
      <c r="E12" s="17">
        <f>E13+E14+E15+E16+E17+E18</f>
        <v>4339400966.960001</v>
      </c>
      <c r="F12" s="17">
        <f>F13+F14++F15+F16+F17+F18</f>
        <v>1130688719.3600001</v>
      </c>
      <c r="G12" s="17">
        <f>G13+G14+G15+G16+G17+G18</f>
        <v>1051382196.0400003</v>
      </c>
      <c r="H12" s="17">
        <f aca="true" t="shared" si="0" ref="H12:H31">E12-F12</f>
        <v>3208712247.600001</v>
      </c>
    </row>
    <row r="13" spans="2:8" s="2" customFormat="1" ht="12.75">
      <c r="B13" s="19" t="s">
        <v>17</v>
      </c>
      <c r="C13" s="20">
        <v>42133237.09999998</v>
      </c>
      <c r="D13" s="20">
        <v>1128639.6400000004</v>
      </c>
      <c r="E13" s="20">
        <v>43261876.73999998</v>
      </c>
      <c r="F13" s="20">
        <v>9897920.289999997</v>
      </c>
      <c r="G13" s="20">
        <v>8736764.070000002</v>
      </c>
      <c r="H13" s="20">
        <f t="shared" si="0"/>
        <v>33363956.44999998</v>
      </c>
    </row>
    <row r="14" spans="2:8" s="2" customFormat="1" ht="12.75">
      <c r="B14" s="19" t="s">
        <v>18</v>
      </c>
      <c r="C14" s="20">
        <v>343893575.99</v>
      </c>
      <c r="D14" s="20">
        <v>-28867160.499999978</v>
      </c>
      <c r="E14" s="20">
        <v>315026415.49000037</v>
      </c>
      <c r="F14" s="20">
        <v>79905793.48000008</v>
      </c>
      <c r="G14" s="20">
        <v>70260583.41000007</v>
      </c>
      <c r="H14" s="20">
        <f t="shared" si="0"/>
        <v>235120622.0100003</v>
      </c>
    </row>
    <row r="15" spans="2:8" s="2" customFormat="1" ht="12.75">
      <c r="B15" s="19" t="s">
        <v>19</v>
      </c>
      <c r="C15" s="20">
        <v>137912117.35999998</v>
      </c>
      <c r="D15" s="20">
        <v>42185136.94999999</v>
      </c>
      <c r="E15" s="20">
        <v>180097254.31</v>
      </c>
      <c r="F15" s="20">
        <v>32067767.97</v>
      </c>
      <c r="G15" s="20">
        <v>28968327.61</v>
      </c>
      <c r="H15" s="20">
        <f t="shared" si="0"/>
        <v>148029486.34</v>
      </c>
    </row>
    <row r="16" spans="2:8" s="2" customFormat="1" ht="12.75">
      <c r="B16" s="19" t="s">
        <v>20</v>
      </c>
      <c r="C16" s="20">
        <v>490936247.99</v>
      </c>
      <c r="D16" s="20">
        <v>171097706.96999997</v>
      </c>
      <c r="E16" s="20">
        <v>662033954.96</v>
      </c>
      <c r="F16" s="20">
        <v>162532660.52999994</v>
      </c>
      <c r="G16" s="20">
        <v>157220728.84</v>
      </c>
      <c r="H16" s="20">
        <f t="shared" si="0"/>
        <v>499501294.43000007</v>
      </c>
    </row>
    <row r="17" spans="2:8" s="2" customFormat="1" ht="12.75">
      <c r="B17" s="19" t="s">
        <v>21</v>
      </c>
      <c r="C17" s="20">
        <v>2176163617.299998</v>
      </c>
      <c r="D17" s="20">
        <v>-158650283.47000012</v>
      </c>
      <c r="E17" s="20">
        <v>2017513333.829999</v>
      </c>
      <c r="F17" s="20">
        <v>571654101.4200003</v>
      </c>
      <c r="G17" s="20">
        <v>524770868.9500003</v>
      </c>
      <c r="H17" s="20">
        <f t="shared" si="0"/>
        <v>1445859232.4099987</v>
      </c>
    </row>
    <row r="18" spans="2:8" s="2" customFormat="1" ht="12.75">
      <c r="B18" s="19" t="s">
        <v>22</v>
      </c>
      <c r="C18" s="20">
        <v>771159485.4300003</v>
      </c>
      <c r="D18" s="20">
        <v>350308646.19999987</v>
      </c>
      <c r="E18" s="20">
        <v>1121468131.6300015</v>
      </c>
      <c r="F18" s="20">
        <v>274630475.66999996</v>
      </c>
      <c r="G18" s="20">
        <v>261424923.15999994</v>
      </c>
      <c r="H18" s="20">
        <f t="shared" si="0"/>
        <v>846837655.9600016</v>
      </c>
    </row>
    <row r="19" spans="2:8" s="3" customFormat="1" ht="12.75">
      <c r="B19" s="18" t="s">
        <v>23</v>
      </c>
      <c r="C19" s="17">
        <f>SUM(C20:C26)</f>
        <v>4747009956.280002</v>
      </c>
      <c r="D19" s="17">
        <f>SUM(D20:D26)</f>
        <v>-369076933.98</v>
      </c>
      <c r="E19" s="17">
        <f>SUM(E20:E26)</f>
        <v>4377933022.299999</v>
      </c>
      <c r="F19" s="17">
        <f>SUM(F20:F26)</f>
        <v>1139061905.5500004</v>
      </c>
      <c r="G19" s="17">
        <f>SUM(G20:G26)</f>
        <v>1090850846.48</v>
      </c>
      <c r="H19" s="17">
        <f t="shared" si="0"/>
        <v>3238871116.749999</v>
      </c>
    </row>
    <row r="20" spans="2:8" s="2" customFormat="1" ht="12.75">
      <c r="B20" s="19" t="s">
        <v>24</v>
      </c>
      <c r="C20" s="20">
        <v>239643712.49</v>
      </c>
      <c r="D20" s="20">
        <v>-21773866.03</v>
      </c>
      <c r="E20" s="20">
        <v>217869846.46</v>
      </c>
      <c r="F20" s="20">
        <v>67261313.98000002</v>
      </c>
      <c r="G20" s="20">
        <v>61175269.030000016</v>
      </c>
      <c r="H20" s="20">
        <f t="shared" si="0"/>
        <v>150608532.48</v>
      </c>
    </row>
    <row r="21" spans="2:8" s="2" customFormat="1" ht="12.75">
      <c r="B21" s="19" t="s">
        <v>25</v>
      </c>
      <c r="C21" s="20">
        <v>2613090713.940001</v>
      </c>
      <c r="D21" s="20">
        <v>-330891746.65000004</v>
      </c>
      <c r="E21" s="20">
        <v>2282198967.2899995</v>
      </c>
      <c r="F21" s="20">
        <v>601640185.5300003</v>
      </c>
      <c r="G21" s="20">
        <v>581258272.6200002</v>
      </c>
      <c r="H21" s="20">
        <f t="shared" si="0"/>
        <v>1680558781.7599993</v>
      </c>
    </row>
    <row r="22" spans="2:8" s="2" customFormat="1" ht="12.75">
      <c r="B22" s="19" t="s">
        <v>35</v>
      </c>
      <c r="C22" s="20">
        <v>533095815.49999994</v>
      </c>
      <c r="D22" s="20">
        <v>-14404942.249999976</v>
      </c>
      <c r="E22" s="20">
        <v>518690873.25000006</v>
      </c>
      <c r="F22" s="20">
        <v>113775394.95</v>
      </c>
      <c r="G22" s="20">
        <v>101471301.4</v>
      </c>
      <c r="H22" s="20">
        <f t="shared" si="0"/>
        <v>404915478.3000001</v>
      </c>
    </row>
    <row r="23" spans="2:8" s="2" customFormat="1" ht="12.75">
      <c r="B23" s="19" t="s">
        <v>26</v>
      </c>
      <c r="C23" s="20">
        <v>429882212.95000005</v>
      </c>
      <c r="D23" s="20">
        <v>-8203039.759999998</v>
      </c>
      <c r="E23" s="20">
        <v>421679173.19000006</v>
      </c>
      <c r="F23" s="20">
        <v>125970138.21000001</v>
      </c>
      <c r="G23" s="20">
        <v>121369010.9</v>
      </c>
      <c r="H23" s="20">
        <f t="shared" si="0"/>
        <v>295709034.98</v>
      </c>
    </row>
    <row r="24" spans="2:8" s="2" customFormat="1" ht="12.75">
      <c r="B24" s="19" t="s">
        <v>27</v>
      </c>
      <c r="C24" s="20">
        <v>224570883.26999998</v>
      </c>
      <c r="D24" s="20">
        <v>-10122732.09</v>
      </c>
      <c r="E24" s="20">
        <v>214448151.18</v>
      </c>
      <c r="F24" s="20">
        <v>20942467.219999995</v>
      </c>
      <c r="G24" s="20">
        <v>18846019.439999994</v>
      </c>
      <c r="H24" s="20">
        <f t="shared" si="0"/>
        <v>193505683.96</v>
      </c>
    </row>
    <row r="25" spans="2:8" s="2" customFormat="1" ht="12.75">
      <c r="B25" s="19" t="s">
        <v>28</v>
      </c>
      <c r="C25" s="20">
        <v>93554764.03000002</v>
      </c>
      <c r="D25" s="20">
        <v>5015552.889999998</v>
      </c>
      <c r="E25" s="20">
        <v>98570316.92</v>
      </c>
      <c r="F25" s="20">
        <v>15927476.069999998</v>
      </c>
      <c r="G25" s="20">
        <v>13990260.479999997</v>
      </c>
      <c r="H25" s="20">
        <f t="shared" si="0"/>
        <v>82642840.85000001</v>
      </c>
    </row>
    <row r="26" spans="2:8" s="2" customFormat="1" ht="12.75">
      <c r="B26" s="19" t="s">
        <v>29</v>
      </c>
      <c r="C26" s="20">
        <v>613171854.1</v>
      </c>
      <c r="D26" s="20">
        <v>11303839.910000006</v>
      </c>
      <c r="E26" s="20">
        <v>624475694.01</v>
      </c>
      <c r="F26" s="20">
        <v>193544929.59</v>
      </c>
      <c r="G26" s="20">
        <v>192740712.60999998</v>
      </c>
      <c r="H26" s="20">
        <f t="shared" si="0"/>
        <v>430930764.41999996</v>
      </c>
    </row>
    <row r="27" spans="2:11" s="3" customFormat="1" ht="12.75">
      <c r="B27" s="18" t="s">
        <v>30</v>
      </c>
      <c r="C27" s="17">
        <f>SUM(C28:C31)</f>
        <v>451672008.54999995</v>
      </c>
      <c r="D27" s="17">
        <f>SUM(D28:D31)</f>
        <v>-8125751.810000006</v>
      </c>
      <c r="E27" s="17">
        <f>SUM(E28:E31)</f>
        <v>443546256.74</v>
      </c>
      <c r="F27" s="17">
        <f>SUM(F28:F31)</f>
        <v>100238348.25999998</v>
      </c>
      <c r="G27" s="17">
        <f>SUM(G28:G31)</f>
        <v>91859696.19999999</v>
      </c>
      <c r="H27" s="17">
        <f t="shared" si="0"/>
        <v>343307908.48</v>
      </c>
      <c r="K27" s="21" t="s">
        <v>33</v>
      </c>
    </row>
    <row r="28" spans="2:8" s="2" customFormat="1" ht="12.75">
      <c r="B28" s="19" t="s">
        <v>39</v>
      </c>
      <c r="C28" s="20">
        <v>244808838.48999995</v>
      </c>
      <c r="D28" s="20">
        <v>-28991765.330000002</v>
      </c>
      <c r="E28" s="20">
        <v>215817073.16000003</v>
      </c>
      <c r="F28" s="20">
        <v>52435703.789999984</v>
      </c>
      <c r="G28" s="20">
        <v>47943384.86999999</v>
      </c>
      <c r="H28" s="20">
        <f t="shared" si="0"/>
        <v>163381369.37000003</v>
      </c>
    </row>
    <row r="29" spans="2:8" s="2" customFormat="1" ht="12.75">
      <c r="B29" s="19" t="s">
        <v>36</v>
      </c>
      <c r="C29" s="20">
        <v>33660628.879999995</v>
      </c>
      <c r="D29" s="20">
        <v>-2353373.0600000005</v>
      </c>
      <c r="E29" s="20">
        <v>31307255.819999993</v>
      </c>
      <c r="F29" s="20">
        <v>6036681.43</v>
      </c>
      <c r="G29" s="20">
        <v>5625240.83</v>
      </c>
      <c r="H29" s="20">
        <f t="shared" si="0"/>
        <v>25270574.389999993</v>
      </c>
    </row>
    <row r="30" spans="2:8" s="2" customFormat="1" ht="12.75">
      <c r="B30" s="19" t="s">
        <v>37</v>
      </c>
      <c r="C30" s="20">
        <v>106873663.53999999</v>
      </c>
      <c r="D30" s="20">
        <v>-6373548.8100000005</v>
      </c>
      <c r="E30" s="20">
        <v>100500114.72999999</v>
      </c>
      <c r="F30" s="20">
        <v>11257449.769999998</v>
      </c>
      <c r="G30" s="20">
        <v>10228212.34</v>
      </c>
      <c r="H30" s="20">
        <f t="shared" si="0"/>
        <v>89242664.96</v>
      </c>
    </row>
    <row r="31" spans="2:8" s="2" customFormat="1" ht="12.75">
      <c r="B31" s="19" t="s">
        <v>38</v>
      </c>
      <c r="C31" s="20">
        <v>66328877.63999999</v>
      </c>
      <c r="D31" s="20">
        <v>29592935.389999997</v>
      </c>
      <c r="E31" s="20">
        <v>95921813.02999999</v>
      </c>
      <c r="F31" s="20">
        <v>30508513.27</v>
      </c>
      <c r="G31" s="20">
        <v>28062858.160000004</v>
      </c>
      <c r="H31" s="20">
        <f t="shared" si="0"/>
        <v>65413299.75999999</v>
      </c>
    </row>
    <row r="32" spans="2:8" s="2" customFormat="1" ht="12.75">
      <c r="B32" s="11"/>
      <c r="C32" s="17"/>
      <c r="D32" s="17"/>
      <c r="E32" s="17"/>
      <c r="F32" s="17"/>
      <c r="G32" s="17"/>
      <c r="H32" s="5"/>
    </row>
    <row r="33" spans="2:8" s="3" customFormat="1" ht="12.75">
      <c r="B33" s="10" t="s">
        <v>12</v>
      </c>
      <c r="C33" s="22">
        <f>SUM(C34+C41+C48)</f>
        <v>1441119754</v>
      </c>
      <c r="D33" s="22">
        <f>SUM(D34+D41+D48)</f>
        <v>94769801.50999999</v>
      </c>
      <c r="E33" s="22">
        <f>SUM(E34+E41+E48)</f>
        <v>1535889555.51</v>
      </c>
      <c r="F33" s="22">
        <f>SUM(F34+F41+F48)</f>
        <v>266374198.25</v>
      </c>
      <c r="G33" s="22">
        <f>SUM(G34+G41+G48)</f>
        <v>261340248</v>
      </c>
      <c r="H33" s="22">
        <f>+E33-F33</f>
        <v>1269515357.26</v>
      </c>
    </row>
    <row r="34" spans="2:8" s="3" customFormat="1" ht="12.75">
      <c r="B34" s="18" t="s">
        <v>16</v>
      </c>
      <c r="C34" s="17">
        <f>SUM(C35:C40)</f>
        <v>403657845.49</v>
      </c>
      <c r="D34" s="17">
        <f>SUM(D35:D40)</f>
        <v>-113685776.98000002</v>
      </c>
      <c r="E34" s="17">
        <f>SUM(E35:E40)</f>
        <v>289972068.51</v>
      </c>
      <c r="F34" s="17">
        <f>SUM(F35:F40)</f>
        <v>85731659.86999999</v>
      </c>
      <c r="G34" s="17">
        <f>SUM(G35:G40)</f>
        <v>85731659.86999999</v>
      </c>
      <c r="H34" s="23">
        <f aca="true" t="shared" si="1" ref="H34:H50">+E34-F34</f>
        <v>204240408.64</v>
      </c>
    </row>
    <row r="35" spans="2:8" s="2" customFormat="1" ht="12.75">
      <c r="B35" s="19" t="s">
        <v>17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3">
        <f t="shared" si="1"/>
        <v>0</v>
      </c>
    </row>
    <row r="36" spans="2:8" s="2" customFormat="1" ht="12.75">
      <c r="B36" s="19" t="s">
        <v>18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3">
        <f t="shared" si="1"/>
        <v>0</v>
      </c>
    </row>
    <row r="37" spans="2:8" s="2" customFormat="1" ht="12.75">
      <c r="B37" s="19" t="s">
        <v>19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3">
        <f t="shared" si="1"/>
        <v>0</v>
      </c>
    </row>
    <row r="38" spans="2:8" s="2" customFormat="1" ht="12.75">
      <c r="B38" s="19" t="s">
        <v>20</v>
      </c>
      <c r="C38" s="20">
        <v>222985249</v>
      </c>
      <c r="D38" s="20">
        <v>59127970.51</v>
      </c>
      <c r="E38" s="20">
        <v>282113219.51</v>
      </c>
      <c r="F38" s="20">
        <v>85731659.86999999</v>
      </c>
      <c r="G38" s="20">
        <v>85731659.86999999</v>
      </c>
      <c r="H38" s="23">
        <f t="shared" si="1"/>
        <v>196381559.64</v>
      </c>
    </row>
    <row r="39" spans="2:8" s="2" customFormat="1" ht="12.75">
      <c r="B39" s="19" t="s">
        <v>21</v>
      </c>
      <c r="C39" s="20">
        <v>180672596.49</v>
      </c>
      <c r="D39" s="20">
        <v>-172813747.49</v>
      </c>
      <c r="E39" s="20">
        <v>7858849</v>
      </c>
      <c r="F39" s="20">
        <v>0</v>
      </c>
      <c r="G39" s="20">
        <v>0</v>
      </c>
      <c r="H39" s="23">
        <f t="shared" si="1"/>
        <v>7858849</v>
      </c>
    </row>
    <row r="40" spans="2:8" s="2" customFormat="1" ht="12.75">
      <c r="B40" s="19" t="s">
        <v>22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3">
        <f t="shared" si="1"/>
        <v>0</v>
      </c>
    </row>
    <row r="41" spans="2:8" s="3" customFormat="1" ht="12.75">
      <c r="B41" s="18" t="s">
        <v>23</v>
      </c>
      <c r="C41" s="17">
        <f>SUM(C42:C47)</f>
        <v>1037461908.51</v>
      </c>
      <c r="D41" s="17">
        <f>SUM(D42:D47)</f>
        <v>208455578.49</v>
      </c>
      <c r="E41" s="17">
        <f>SUM(E42:E47)</f>
        <v>1245917487</v>
      </c>
      <c r="F41" s="17">
        <f>SUM(F42:F47)</f>
        <v>180642538.38</v>
      </c>
      <c r="G41" s="17">
        <f>SUM(G42:G47)</f>
        <v>175608588.13</v>
      </c>
      <c r="H41" s="22">
        <f t="shared" si="1"/>
        <v>1065274948.62</v>
      </c>
    </row>
    <row r="42" spans="2:8" s="2" customFormat="1" ht="12.75">
      <c r="B42" s="19" t="s">
        <v>24</v>
      </c>
      <c r="C42" s="20">
        <v>519492395</v>
      </c>
      <c r="D42" s="20">
        <v>-12500400</v>
      </c>
      <c r="E42" s="20">
        <v>506991995</v>
      </c>
      <c r="F42" s="20">
        <v>102148439.7</v>
      </c>
      <c r="G42" s="20">
        <v>97114489.32000001</v>
      </c>
      <c r="H42" s="23">
        <f t="shared" si="1"/>
        <v>404843555.3</v>
      </c>
    </row>
    <row r="43" spans="2:8" s="2" customFormat="1" ht="12.75">
      <c r="B43" s="19" t="s">
        <v>25</v>
      </c>
      <c r="C43" s="20">
        <v>517969513.51</v>
      </c>
      <c r="D43" s="20">
        <v>215955978.49</v>
      </c>
      <c r="E43" s="20">
        <v>733925492</v>
      </c>
      <c r="F43" s="20">
        <v>73494098.68</v>
      </c>
      <c r="G43" s="20">
        <v>73494098.68</v>
      </c>
      <c r="H43" s="23">
        <f t="shared" si="1"/>
        <v>660431393.3199999</v>
      </c>
    </row>
    <row r="44" spans="2:8" s="2" customFormat="1" ht="12.75">
      <c r="B44" s="19" t="s">
        <v>26</v>
      </c>
      <c r="C44" s="20">
        <v>0</v>
      </c>
      <c r="D44" s="20">
        <v>5000000</v>
      </c>
      <c r="E44" s="20">
        <v>5000000</v>
      </c>
      <c r="F44" s="20">
        <v>5000000</v>
      </c>
      <c r="G44" s="20">
        <v>5000000.13</v>
      </c>
      <c r="H44" s="23">
        <f t="shared" si="1"/>
        <v>0</v>
      </c>
    </row>
    <row r="45" spans="2:8" s="2" customFormat="1" ht="12.75">
      <c r="B45" s="19" t="s">
        <v>27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3">
        <f t="shared" si="1"/>
        <v>0</v>
      </c>
    </row>
    <row r="46" spans="2:8" s="2" customFormat="1" ht="12.75">
      <c r="B46" s="19" t="s">
        <v>28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3">
        <f t="shared" si="1"/>
        <v>0</v>
      </c>
    </row>
    <row r="47" spans="2:8" s="2" customFormat="1" ht="12.75">
      <c r="B47" s="19" t="s">
        <v>29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3">
        <f t="shared" si="1"/>
        <v>0</v>
      </c>
    </row>
    <row r="48" spans="2:8" s="3" customFormat="1" ht="12.75">
      <c r="B48" s="18" t="s">
        <v>30</v>
      </c>
      <c r="C48" s="17">
        <v>0</v>
      </c>
      <c r="D48" s="17">
        <f>D49+D50</f>
        <v>0</v>
      </c>
      <c r="E48" s="17">
        <f>E49+E50</f>
        <v>0</v>
      </c>
      <c r="F48" s="17">
        <f>F49+F50</f>
        <v>0</v>
      </c>
      <c r="G48" s="17">
        <f>G49+G50</f>
        <v>0</v>
      </c>
      <c r="H48" s="22">
        <f t="shared" si="1"/>
        <v>0</v>
      </c>
    </row>
    <row r="49" spans="2:8" s="2" customFormat="1" ht="12.75">
      <c r="B49" s="19" t="s">
        <v>31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3">
        <f t="shared" si="1"/>
        <v>0</v>
      </c>
    </row>
    <row r="50" spans="2:8" s="2" customFormat="1" ht="12.75">
      <c r="B50" s="19" t="s">
        <v>32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3">
        <f t="shared" si="1"/>
        <v>0</v>
      </c>
    </row>
    <row r="51" spans="2:8" s="2" customFormat="1" ht="12.75">
      <c r="B51" s="16"/>
      <c r="C51" s="20"/>
      <c r="D51" s="20"/>
      <c r="E51" s="20"/>
      <c r="F51" s="20"/>
      <c r="G51" s="20"/>
      <c r="H51" s="20"/>
    </row>
    <row r="52" spans="2:8" s="2" customFormat="1" ht="12.75">
      <c r="B52" s="12" t="s">
        <v>13</v>
      </c>
      <c r="C52" s="1">
        <f>C11+C33</f>
        <v>10602000000</v>
      </c>
      <c r="D52" s="1">
        <f>D11+D33</f>
        <v>94769801.50999999</v>
      </c>
      <c r="E52" s="1">
        <f>E11+E33</f>
        <v>10696769801.51</v>
      </c>
      <c r="F52" s="1">
        <f>F11+F33</f>
        <v>2636363171.4200006</v>
      </c>
      <c r="G52" s="1">
        <f>G11+G33</f>
        <v>2495432986.7200003</v>
      </c>
      <c r="H52" s="1">
        <f>SUM(H11+H33)</f>
        <v>8060406630.09</v>
      </c>
    </row>
    <row r="53" spans="2:8" ht="12.75">
      <c r="B53" s="15"/>
      <c r="C53" s="15"/>
      <c r="D53" s="15"/>
      <c r="E53" s="15"/>
      <c r="F53" s="15"/>
      <c r="G53" s="15"/>
      <c r="H53" s="15"/>
    </row>
    <row r="54" spans="2:8" ht="12.75">
      <c r="B54" s="14" t="s">
        <v>14</v>
      </c>
      <c r="C54" s="14"/>
      <c r="D54" s="14"/>
      <c r="E54" s="14"/>
      <c r="F54" s="14"/>
      <c r="G54" s="14"/>
      <c r="H54" s="14"/>
    </row>
    <row r="56" spans="2:8" ht="12.75">
      <c r="B56" s="13"/>
      <c r="D56" s="13"/>
      <c r="E56" s="13"/>
      <c r="F56" s="13"/>
      <c r="G56" s="13"/>
      <c r="H56" s="4" t="s">
        <v>33</v>
      </c>
    </row>
  </sheetData>
  <sheetProtection/>
  <mergeCells count="11">
    <mergeCell ref="D56:G56"/>
    <mergeCell ref="B54:H54"/>
    <mergeCell ref="B53:H53"/>
    <mergeCell ref="H9:H10"/>
    <mergeCell ref="C9:G9"/>
    <mergeCell ref="B9:B10"/>
    <mergeCell ref="B8:H8"/>
    <mergeCell ref="B6:H7"/>
    <mergeCell ref="B5:H5"/>
    <mergeCell ref="B4:H4"/>
    <mergeCell ref="B2:H3"/>
  </mergeCells>
  <printOptions horizontalCentered="1"/>
  <pageMargins left="0.3" right="0.3" top="0.61" bottom="0.37" header="0.1" footer="0.1"/>
  <pageSetup firstPageNumber="1" useFirstPageNumber="1" fitToHeight="0" fitToWidth="1" horizontalDpi="300" verticalDpi="300" orientation="landscape" pageOrder="overThenDown" scale="56" r:id="rId1"/>
  <headerFooter alignWithMargins="0">
    <oddHeader>&amp;C&amp;P</oddHeader>
    <oddFooter>&amp;C&amp;F</oddFooter>
  </headerFooter>
  <ignoredErrors>
    <ignoredError sqref="F12" formula="1"/>
    <ignoredError sqref="C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Gontes Silvia</dc:creator>
  <cp:keywords/>
  <dc:description/>
  <cp:lastModifiedBy>Flores Jimenez Abel Ramon</cp:lastModifiedBy>
  <cp:lastPrinted>2022-10-10T18:09:11Z</cp:lastPrinted>
  <dcterms:created xsi:type="dcterms:W3CDTF">2022-03-01T18:10:53Z</dcterms:created>
  <dcterms:modified xsi:type="dcterms:W3CDTF">2023-06-01T18:58:36Z</dcterms:modified>
  <cp:category/>
  <cp:version/>
  <cp:contentType/>
  <cp:contentStatus/>
</cp:coreProperties>
</file>