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C35A067-3BEB-4F1E-BF23-7C7E00D62D4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A OBJ.GTO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37" i="2" l="1"/>
  <c r="H11" i="2"/>
  <c r="H12" i="2"/>
  <c r="H13" i="2"/>
  <c r="H14" i="2"/>
  <c r="H15" i="2"/>
  <c r="H16" i="2"/>
  <c r="H10" i="2"/>
  <c r="H19" i="2"/>
  <c r="H20" i="2"/>
  <c r="H21" i="2"/>
  <c r="H22" i="2"/>
  <c r="H23" i="2"/>
  <c r="H24" i="2"/>
  <c r="H25" i="2"/>
  <c r="H26" i="2"/>
  <c r="H18" i="2"/>
  <c r="H29" i="2"/>
  <c r="H30" i="2"/>
  <c r="H31" i="2"/>
  <c r="H32" i="2"/>
  <c r="H33" i="2"/>
  <c r="H34" i="2"/>
  <c r="H35" i="2"/>
  <c r="H36" i="2"/>
  <c r="H28" i="2"/>
  <c r="H150" i="2"/>
  <c r="H151" i="2"/>
  <c r="H152" i="2"/>
  <c r="H153" i="2"/>
  <c r="H154" i="2"/>
  <c r="H155" i="2"/>
  <c r="H149" i="2"/>
  <c r="H146" i="2"/>
  <c r="H147" i="2"/>
  <c r="H137" i="2"/>
  <c r="H138" i="2"/>
  <c r="H139" i="2"/>
  <c r="H140" i="2"/>
  <c r="H141" i="2"/>
  <c r="H142" i="2"/>
  <c r="H143" i="2"/>
  <c r="H133" i="2"/>
  <c r="H134" i="2"/>
  <c r="H132" i="2"/>
  <c r="H123" i="2"/>
  <c r="H124" i="2"/>
  <c r="H125" i="2"/>
  <c r="H126" i="2"/>
  <c r="H127" i="2"/>
  <c r="H128" i="2"/>
  <c r="H129" i="2"/>
  <c r="H130" i="2"/>
  <c r="H122" i="2"/>
  <c r="H113" i="2"/>
  <c r="H114" i="2"/>
  <c r="H115" i="2"/>
  <c r="H116" i="2"/>
  <c r="H117" i="2"/>
  <c r="H118" i="2"/>
  <c r="H119" i="2"/>
  <c r="H120" i="2"/>
  <c r="H103" i="2"/>
  <c r="H104" i="2"/>
  <c r="H105" i="2"/>
  <c r="H106" i="2"/>
  <c r="H107" i="2"/>
  <c r="H108" i="2"/>
  <c r="H109" i="2"/>
  <c r="H110" i="2"/>
  <c r="H102" i="2"/>
  <c r="H93" i="2"/>
  <c r="H94" i="2"/>
  <c r="H95" i="2"/>
  <c r="H96" i="2"/>
  <c r="H97" i="2"/>
  <c r="H98" i="2"/>
  <c r="H99" i="2"/>
  <c r="H100" i="2"/>
  <c r="H85" i="2"/>
  <c r="H86" i="2"/>
  <c r="H87" i="2"/>
  <c r="H88" i="2"/>
  <c r="H89" i="2"/>
  <c r="H90" i="2"/>
  <c r="H75" i="2"/>
  <c r="H76" i="2"/>
  <c r="H77" i="2"/>
  <c r="H78" i="2"/>
  <c r="H79" i="2"/>
  <c r="H80" i="2"/>
  <c r="H74" i="2"/>
  <c r="H71" i="2"/>
  <c r="H72" i="2"/>
  <c r="H70" i="2"/>
  <c r="H63" i="2"/>
  <c r="H64" i="2"/>
  <c r="H65" i="2"/>
  <c r="H66" i="2"/>
  <c r="H67" i="2"/>
  <c r="H68" i="2"/>
  <c r="H62" i="2"/>
  <c r="H59" i="2"/>
  <c r="H60" i="2"/>
  <c r="H58" i="2"/>
  <c r="H49" i="2"/>
  <c r="H50" i="2"/>
  <c r="H51" i="2"/>
  <c r="H52" i="2"/>
  <c r="H53" i="2"/>
  <c r="H54" i="2"/>
  <c r="H55" i="2"/>
  <c r="H56" i="2"/>
  <c r="H48" i="2"/>
  <c r="H39" i="2"/>
  <c r="H40" i="2"/>
  <c r="H41" i="2"/>
  <c r="H42" i="2"/>
  <c r="H44" i="2"/>
  <c r="H45" i="2"/>
  <c r="H46" i="2"/>
  <c r="H38" i="2"/>
  <c r="H9" i="2" l="1"/>
  <c r="H148" i="2"/>
  <c r="H131" i="2"/>
  <c r="H101" i="2"/>
  <c r="H61" i="2"/>
  <c r="H112" i="2" l="1"/>
  <c r="H111" i="2" s="1"/>
  <c r="H121" i="2"/>
  <c r="H136" i="2"/>
  <c r="H135" i="2" s="1"/>
  <c r="H145" i="2"/>
  <c r="H144" i="2" s="1"/>
  <c r="H92" i="2"/>
  <c r="H91" i="2" s="1"/>
  <c r="H84" i="2"/>
  <c r="H83" i="2" s="1"/>
  <c r="H82" i="2" l="1"/>
  <c r="H69" i="2"/>
  <c r="H57" i="2"/>
  <c r="H73" i="2" l="1"/>
  <c r="H47" i="2"/>
  <c r="H27" i="2"/>
  <c r="H17" i="2"/>
  <c r="G9" i="2"/>
  <c r="C9" i="2" l="1"/>
  <c r="D148" i="2"/>
  <c r="E148" i="2"/>
  <c r="F148" i="2"/>
  <c r="G148" i="2"/>
  <c r="C148" i="2"/>
  <c r="D144" i="2"/>
  <c r="E144" i="2"/>
  <c r="F144" i="2"/>
  <c r="G144" i="2"/>
  <c r="C144" i="2"/>
  <c r="D135" i="2"/>
  <c r="E135" i="2"/>
  <c r="F135" i="2"/>
  <c r="G135" i="2"/>
  <c r="C135" i="2"/>
  <c r="D131" i="2"/>
  <c r="E131" i="2"/>
  <c r="F131" i="2"/>
  <c r="G131" i="2"/>
  <c r="C131" i="2"/>
  <c r="D121" i="2"/>
  <c r="E121" i="2"/>
  <c r="F121" i="2"/>
  <c r="G121" i="2"/>
  <c r="C121" i="2"/>
  <c r="D111" i="2"/>
  <c r="E111" i="2"/>
  <c r="F111" i="2"/>
  <c r="G111" i="2"/>
  <c r="C111" i="2"/>
  <c r="D101" i="2"/>
  <c r="E101" i="2"/>
  <c r="F101" i="2"/>
  <c r="G101" i="2"/>
  <c r="C101" i="2"/>
  <c r="D91" i="2"/>
  <c r="E91" i="2"/>
  <c r="F91" i="2"/>
  <c r="G91" i="2"/>
  <c r="C91" i="2"/>
  <c r="D83" i="2"/>
  <c r="E83" i="2"/>
  <c r="F83" i="2"/>
  <c r="G83" i="2"/>
  <c r="C83" i="2"/>
  <c r="D73" i="2"/>
  <c r="D8" i="2" s="1"/>
  <c r="E73" i="2"/>
  <c r="F73" i="2"/>
  <c r="G73" i="2"/>
  <c r="C73" i="2"/>
  <c r="D69" i="2"/>
  <c r="E69" i="2"/>
  <c r="F69" i="2"/>
  <c r="G69" i="2"/>
  <c r="C69" i="2"/>
  <c r="D61" i="2"/>
  <c r="E61" i="2"/>
  <c r="F61" i="2"/>
  <c r="G61" i="2"/>
  <c r="C61" i="2"/>
  <c r="D57" i="2"/>
  <c r="E57" i="2"/>
  <c r="F57" i="2"/>
  <c r="G57" i="2"/>
  <c r="C57" i="2"/>
  <c r="D47" i="2"/>
  <c r="E47" i="2"/>
  <c r="F47" i="2"/>
  <c r="G47" i="2"/>
  <c r="C47" i="2"/>
  <c r="C37" i="2"/>
  <c r="D27" i="2"/>
  <c r="E27" i="2"/>
  <c r="F27" i="2"/>
  <c r="G27" i="2"/>
  <c r="C27" i="2"/>
  <c r="D17" i="2"/>
  <c r="E17" i="2"/>
  <c r="F17" i="2"/>
  <c r="G17" i="2"/>
  <c r="C17" i="2"/>
  <c r="E9" i="2"/>
  <c r="F9" i="2"/>
  <c r="G82" i="2" l="1"/>
  <c r="F82" i="2"/>
  <c r="E82" i="2"/>
  <c r="C82" i="2"/>
  <c r="D82" i="2"/>
  <c r="C8" i="2"/>
  <c r="D157" i="2" l="1"/>
  <c r="C157" i="2"/>
  <c r="F37" i="2"/>
  <c r="F8" i="2" s="1"/>
  <c r="F157" i="2" s="1"/>
  <c r="E37" i="2"/>
  <c r="E8" i="2" s="1"/>
  <c r="E157" i="2" s="1"/>
  <c r="H43" i="2"/>
  <c r="H37" i="2" s="1"/>
  <c r="H8" i="2" s="1"/>
  <c r="H157" i="2" s="1"/>
  <c r="G37" i="2"/>
  <c r="G8" i="2" s="1"/>
  <c r="G157" i="2" s="1"/>
</calcChain>
</file>

<file path=xl/sharedStrings.xml><?xml version="1.0" encoding="utf-8"?>
<sst xmlns="http://schemas.openxmlformats.org/spreadsheetml/2006/main" count="166" uniqueCount="97">
  <si>
    <t>Egresos</t>
  </si>
  <si>
    <t>Devengado</t>
  </si>
  <si>
    <t>Estado Analítico del Ejercicio del Presupuesto de Egresos Detallado - LDF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</si>
  <si>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</si>
  <si>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</si>
  <si>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</si>
  <si>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</si>
  <si>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</si>
  <si>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</si>
  <si>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</si>
  <si>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</si>
  <si>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</si>
  <si>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</si>
  <si>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</si>
  <si>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</si>
  <si>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</si>
  <si>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</si>
  <si>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</si>
  <si>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</si>
  <si>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</si>
  <si>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</si>
  <si>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</si>
  <si>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</si>
  <si>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</si>
  <si>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</si>
  <si>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</si>
  <si>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</si>
  <si>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</si>
  <si>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</si>
  <si>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</si>
  <si>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</si>
  <si>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</si>
  <si>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</si>
  <si>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</si>
  <si>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</si>
  <si>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</si>
  <si>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</si>
  <si>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</si>
  <si>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</si>
  <si>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</si>
  <si>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</si>
  <si>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</si>
  <si>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</si>
  <si>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</si>
  <si>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</si>
  <si>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</si>
  <si>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</si>
  <si>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</si>
  <si>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</si>
  <si>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</si>
  <si>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</si>
  <si>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</si>
  <si>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</si>
  <si>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</si>
  <si>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</si>
  <si>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</si>
  <si>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</si>
  <si>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</si>
  <si>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</si>
  <si>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</si>
  <si>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</si>
  <si>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</si>
  <si>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</si>
  <si>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</si>
  <si>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</si>
  <si>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</si>
  <si>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</si>
  <si>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</si>
  <si>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</si>
  <si>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</si>
  <si>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</si>
  <si>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</si>
  <si>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</si>
  <si>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</si>
  <si>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</si>
  <si>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</si>
  <si>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</si>
  <si>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</si>
  <si>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</si>
  <si>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</si>
  <si>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</si>
  <si>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</si>
  <si>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</si>
  <si>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</si>
  <si>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</si>
  <si>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</si>
  <si>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Guadalajara (a)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</si>
  <si>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</si>
  <si>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</si>
  <si>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</si>
  <si>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</si>
  <si>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g5) Inversiones en Fideicomisos, Mandatos y Otros Análogos Fideicomiso de Desastres Naturales (Informativo)</t>
  </si>
  <si>
    <t>.</t>
  </si>
  <si>
    <t>ñ</t>
  </si>
  <si>
    <t>C. Servicios Generales</t>
  </si>
  <si>
    <t>G. Inversiones Financieras y otras Provisiones</t>
  </si>
  <si>
    <t>Del 1 de julio  al 31 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</si>
</sst>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9" xfId="0" applyFont="1" applyBorder="1" applyAlignment="1">
      <alignment vertical="center"/>
    </xf>
    <xf numFmtId="44" fontId="7" fillId="0" borderId="9" xfId="1" applyFont="1" applyBorder="1" applyAlignment="1">
      <alignment horizontal="right" vertical="center" wrapText="1"/>
    </xf>
    <xf numFmtId="164" fontId="7" fillId="0" borderId="9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44" fontId="7" fillId="3" borderId="9" xfId="1" applyFont="1" applyFill="1" applyBorder="1" applyAlignment="1">
      <alignment horizontal="right" vertical="center" wrapText="1"/>
    </xf>
    <xf numFmtId="44" fontId="8" fillId="4" borderId="9" xfId="1" applyFont="1" applyFill="1" applyBorder="1" applyAlignment="1">
      <alignment horizontal="right" vertical="center" wrapText="1"/>
    </xf>
    <xf numFmtId="164" fontId="8" fillId="4" borderId="9" xfId="0" applyNumberFormat="1" applyFont="1" applyFill="1" applyBorder="1" applyAlignment="1" applyProtection="1">
      <alignment horizontal="right" vertical="center"/>
      <protection locked="0"/>
    </xf>
    <xf numFmtId="164" fontId="8" fillId="4" borderId="9" xfId="1" applyNumberFormat="1" applyFont="1" applyFill="1" applyBorder="1" applyAlignment="1">
      <alignment horizontal="right" vertical="center" wrapText="1"/>
    </xf>
    <xf numFmtId="44" fontId="7" fillId="0" borderId="9" xfId="1" applyFont="1" applyFill="1" applyBorder="1" applyAlignment="1">
      <alignment horizontal="right" vertical="center" wrapText="1"/>
    </xf>
    <xf numFmtId="164" fontId="8" fillId="3" borderId="9" xfId="0" applyNumberFormat="1" applyFont="1" applyFill="1" applyBorder="1" applyAlignment="1" applyProtection="1">
      <alignment horizontal="right" vertical="center"/>
      <protection locked="0"/>
    </xf>
    <xf numFmtId="164" fontId="7" fillId="0" borderId="9" xfId="1" applyNumberFormat="1" applyFont="1" applyFill="1" applyBorder="1" applyAlignment="1">
      <alignment horizontal="right" vertical="center" wrapText="1"/>
    </xf>
    <xf numFmtId="44" fontId="7" fillId="5" borderId="9" xfId="1" applyFont="1" applyFill="1" applyBorder="1" applyAlignment="1">
      <alignment horizontal="right" vertical="center" wrapText="1"/>
    </xf>
    <xf numFmtId="164" fontId="7" fillId="5" borderId="9" xfId="0" applyNumberFormat="1" applyFont="1" applyFill="1" applyBorder="1" applyAlignment="1" applyProtection="1">
      <alignment horizontal="right" vertical="center"/>
      <protection locked="0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9" fillId="0" borderId="0" xfId="0" applyFont="1"/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4" fontId="4" fillId="0" borderId="0" xfId="1" applyFont="1"/>
    <xf numFmtId="164" fontId="7" fillId="3" borderId="9" xfId="1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7</xdr:col>
      <xdr:colOff>667014</xdr:colOff>
      <xdr:row>4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8"/>
  <sheetViews>
    <sheetView tabSelected="1" topLeftCell="A123" zoomScale="90" zoomScaleNormal="90" workbookViewId="0">
      <selection activeCell="A154" sqref="A154"/>
    </sheetView>
  </sheetViews>
  <sheetFormatPr baseColWidth="10" defaultRowHeight="12" x14ac:dyDescent="0.2"/>
  <cols>
    <col min="1" max="1" width="2.5703125" style="7" customWidth="1"/>
    <col min="2" max="2" width="66.85546875" style="11" customWidth="1"/>
    <col min="3" max="3" width="19.42578125" style="7" bestFit="1" customWidth="1"/>
    <col min="4" max="4" width="17.28515625" style="7" customWidth="1"/>
    <col min="5" max="5" width="20.28515625" style="7" bestFit="1" customWidth="1"/>
    <col min="6" max="6" width="20" style="7" bestFit="1" customWidth="1"/>
    <col min="7" max="7" width="19.7109375" style="7" bestFit="1" customWidth="1"/>
    <col min="8" max="8" width="19.140625" style="7" bestFit="1" customWidth="1"/>
    <col min="9" max="10" width="11.42578125" style="7"/>
    <col min="11" max="11" width="17.28515625" style="7" bestFit="1" customWidth="1"/>
    <col min="12" max="12" width="20.140625" style="7" bestFit="1" customWidth="1"/>
    <col min="13" max="14" width="18.85546875" style="7" bestFit="1" customWidth="1"/>
    <col min="15" max="16384" width="11.42578125" style="7"/>
  </cols>
  <sheetData>
    <row r="1" spans="1:8" x14ac:dyDescent="0.2">
      <c r="A1" s="33" t="s">
        <v>86</v>
      </c>
      <c r="B1" s="34"/>
      <c r="C1" s="34"/>
      <c r="D1" s="34"/>
      <c r="E1" s="34"/>
      <c r="F1" s="34"/>
      <c r="G1" s="34"/>
      <c r="H1" s="35"/>
    </row>
    <row r="2" spans="1:8" x14ac:dyDescent="0.2">
      <c r="A2" s="36" t="s">
        <v>2</v>
      </c>
      <c r="B2" s="37"/>
      <c r="C2" s="37"/>
      <c r="D2" s="37"/>
      <c r="E2" s="37"/>
      <c r="F2" s="37"/>
      <c r="G2" s="37"/>
      <c r="H2" s="38"/>
    </row>
    <row r="3" spans="1:8" x14ac:dyDescent="0.2">
      <c r="A3" s="36" t="s">
        <v>92</v>
      </c>
      <c r="B3" s="37"/>
      <c r="C3" s="37"/>
      <c r="D3" s="37"/>
      <c r="E3" s="37"/>
      <c r="F3" s="37"/>
      <c r="G3" s="37"/>
      <c r="H3" s="38"/>
    </row>
    <row r="4" spans="1:8" x14ac:dyDescent="0.2">
      <c r="A4" s="36" t="s">
        <v>96</v>
      </c>
      <c r="B4" s="37"/>
      <c r="C4" s="37"/>
      <c r="D4" s="37"/>
      <c r="E4" s="37"/>
      <c r="F4" s="37"/>
      <c r="G4" s="37"/>
      <c r="H4" s="38"/>
    </row>
    <row r="5" spans="1:8" ht="12.75" thickBot="1" x14ac:dyDescent="0.25">
      <c r="A5" s="39" t="s">
        <v>3</v>
      </c>
      <c r="B5" s="40"/>
      <c r="C5" s="40"/>
      <c r="D5" s="40"/>
      <c r="E5" s="40"/>
      <c r="F5" s="40"/>
      <c r="G5" s="40"/>
      <c r="H5" s="41"/>
    </row>
    <row r="6" spans="1:8" ht="12.75" thickBot="1" x14ac:dyDescent="0.25">
      <c r="A6" s="42" t="s">
        <v>4</v>
      </c>
      <c r="B6" s="43"/>
      <c r="C6" s="46" t="s">
        <v>0</v>
      </c>
      <c r="D6" s="47"/>
      <c r="E6" s="47"/>
      <c r="F6" s="47"/>
      <c r="G6" s="48"/>
      <c r="H6" s="49" t="s">
        <v>5</v>
      </c>
    </row>
    <row r="7" spans="1:8" ht="24.75" thickBot="1" x14ac:dyDescent="0.25">
      <c r="A7" s="44"/>
      <c r="B7" s="45"/>
      <c r="C7" s="26" t="s">
        <v>6</v>
      </c>
      <c r="D7" s="27" t="s">
        <v>7</v>
      </c>
      <c r="E7" s="26" t="s">
        <v>8</v>
      </c>
      <c r="F7" s="26" t="s">
        <v>1</v>
      </c>
      <c r="G7" s="28" t="s">
        <v>9</v>
      </c>
      <c r="H7" s="50"/>
    </row>
    <row r="8" spans="1:8" x14ac:dyDescent="0.2">
      <c r="A8" s="51" t="s">
        <v>10</v>
      </c>
      <c r="B8" s="52"/>
      <c r="C8" s="18">
        <f t="shared" ref="C8:G8" si="0">C9+C17+C27+C37+C47+C57+C61+C69+C73</f>
        <v>10983429892.120001</v>
      </c>
      <c r="D8" s="19">
        <f>D9+D17+D27+D37+D47+D57+D61+D69+D73</f>
        <v>0</v>
      </c>
      <c r="E8" s="18">
        <f t="shared" si="0"/>
        <v>10983429892.120001</v>
      </c>
      <c r="F8" s="18">
        <f t="shared" si="0"/>
        <v>9262129136.2700005</v>
      </c>
      <c r="G8" s="18">
        <f t="shared" si="0"/>
        <v>9085863469.5100002</v>
      </c>
      <c r="H8" s="18">
        <f>H9+H17+H27+H37+H47+H57+H61+H69+H73</f>
        <v>1721300755.8499999</v>
      </c>
    </row>
    <row r="9" spans="1:8" x14ac:dyDescent="0.2">
      <c r="A9" s="31" t="s">
        <v>11</v>
      </c>
      <c r="B9" s="32"/>
      <c r="C9" s="17">
        <f>SUM(C10:C16)</f>
        <v>5678059773.5</v>
      </c>
      <c r="D9" s="63">
        <f>SUM(D10:D16)</f>
        <v>-104182502</v>
      </c>
      <c r="E9" s="17">
        <f t="shared" ref="D9:F9" si="1">SUM(E10:E16)</f>
        <v>5573877271.5</v>
      </c>
      <c r="F9" s="17">
        <f t="shared" si="1"/>
        <v>5075413221.6300001</v>
      </c>
      <c r="G9" s="17">
        <f>SUM(G10:G16)</f>
        <v>5061288681.6300001</v>
      </c>
      <c r="H9" s="18">
        <f>SUM(H10:H16)</f>
        <v>498464049.86999983</v>
      </c>
    </row>
    <row r="10" spans="1:8" x14ac:dyDescent="0.2">
      <c r="A10" s="3"/>
      <c r="B10" s="9" t="s">
        <v>12</v>
      </c>
      <c r="C10" s="14">
        <v>2940418309.3099999</v>
      </c>
      <c r="D10" s="15">
        <v>32880477.710000038</v>
      </c>
      <c r="E10" s="14">
        <v>2973298787.02</v>
      </c>
      <c r="F10" s="14">
        <v>2658870259.8000002</v>
      </c>
      <c r="G10" s="14">
        <v>2658870259.8000002</v>
      </c>
      <c r="H10" s="24">
        <f>E10-F10</f>
        <v>314428527.21999979</v>
      </c>
    </row>
    <row r="11" spans="1:8" x14ac:dyDescent="0.2">
      <c r="A11" s="3"/>
      <c r="B11" s="9" t="s">
        <v>13</v>
      </c>
      <c r="C11" s="14">
        <v>530867575.31999999</v>
      </c>
      <c r="D11" s="15">
        <v>-139154300.89999998</v>
      </c>
      <c r="E11" s="14">
        <v>391713274.42000002</v>
      </c>
      <c r="F11" s="14">
        <v>391063781.86000001</v>
      </c>
      <c r="G11" s="14">
        <v>391063781.86000001</v>
      </c>
      <c r="H11" s="24">
        <f t="shared" ref="H11:H16" si="2">E11-F11</f>
        <v>649492.56000000238</v>
      </c>
    </row>
    <row r="12" spans="1:8" x14ac:dyDescent="0.2">
      <c r="A12" s="3"/>
      <c r="B12" s="9" t="s">
        <v>14</v>
      </c>
      <c r="C12" s="14">
        <v>621936119.51999998</v>
      </c>
      <c r="D12" s="15">
        <v>-17785587.890000045</v>
      </c>
      <c r="E12" s="14">
        <v>604150531.63</v>
      </c>
      <c r="F12" s="14">
        <v>589544971.98000002</v>
      </c>
      <c r="G12" s="14">
        <v>589544971.98000002</v>
      </c>
      <c r="H12" s="24">
        <f t="shared" si="2"/>
        <v>14605559.649999976</v>
      </c>
    </row>
    <row r="13" spans="1:8" x14ac:dyDescent="0.2">
      <c r="A13" s="3"/>
      <c r="B13" s="9" t="s">
        <v>15</v>
      </c>
      <c r="C13" s="14">
        <v>1026073081.5599999</v>
      </c>
      <c r="D13" s="14">
        <v>-41986614.99000001</v>
      </c>
      <c r="E13" s="14">
        <v>984086466.57000005</v>
      </c>
      <c r="F13" s="14">
        <v>918523751.74000001</v>
      </c>
      <c r="G13" s="14">
        <v>918523751.74000001</v>
      </c>
      <c r="H13" s="24">
        <f t="shared" si="2"/>
        <v>65562714.830000043</v>
      </c>
    </row>
    <row r="14" spans="1:8" x14ac:dyDescent="0.2">
      <c r="A14" s="3"/>
      <c r="B14" s="9" t="s">
        <v>16</v>
      </c>
      <c r="C14" s="14">
        <v>558764687.78999996</v>
      </c>
      <c r="D14" s="14">
        <v>61863524.069999993</v>
      </c>
      <c r="E14" s="14">
        <v>620628211.86000001</v>
      </c>
      <c r="F14" s="14">
        <v>517410456.25</v>
      </c>
      <c r="G14" s="14">
        <v>503285916.25</v>
      </c>
      <c r="H14" s="24">
        <f t="shared" si="2"/>
        <v>103217755.61000001</v>
      </c>
    </row>
    <row r="15" spans="1:8" x14ac:dyDescent="0.2">
      <c r="A15" s="3"/>
      <c r="B15" s="9" t="s">
        <v>17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24">
        <f t="shared" si="2"/>
        <v>0</v>
      </c>
    </row>
    <row r="16" spans="1:8" x14ac:dyDescent="0.2">
      <c r="A16" s="3"/>
      <c r="B16" s="9" t="s">
        <v>18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24">
        <f t="shared" si="2"/>
        <v>0</v>
      </c>
    </row>
    <row r="17" spans="1:9" s="59" customFormat="1" x14ac:dyDescent="0.2">
      <c r="A17" s="57" t="s">
        <v>19</v>
      </c>
      <c r="B17" s="58"/>
      <c r="C17" s="22">
        <f>SUM(C18:C26)</f>
        <v>709083282.33999991</v>
      </c>
      <c r="D17" s="22">
        <f t="shared" ref="D17:H17" si="3">SUM(D18:D26)</f>
        <v>-4645716.8300000019</v>
      </c>
      <c r="E17" s="22">
        <f t="shared" si="3"/>
        <v>704437565.50999999</v>
      </c>
      <c r="F17" s="22">
        <f t="shared" si="3"/>
        <v>360124792.73000002</v>
      </c>
      <c r="G17" s="22">
        <f t="shared" si="3"/>
        <v>344323594.49000001</v>
      </c>
      <c r="H17" s="22">
        <f t="shared" si="3"/>
        <v>344312772.78000003</v>
      </c>
    </row>
    <row r="18" spans="1:9" x14ac:dyDescent="0.2">
      <c r="A18" s="3"/>
      <c r="B18" s="9" t="s">
        <v>20</v>
      </c>
      <c r="C18" s="15">
        <v>92406689.590000004</v>
      </c>
      <c r="D18" s="15">
        <v>1705190.7000000011</v>
      </c>
      <c r="E18" s="15">
        <v>94111880.290000007</v>
      </c>
      <c r="F18" s="15">
        <v>64112468.210000001</v>
      </c>
      <c r="G18" s="15">
        <v>63482170.609999999</v>
      </c>
      <c r="H18" s="15">
        <f>E18-F18</f>
        <v>29999412.080000006</v>
      </c>
    </row>
    <row r="19" spans="1:9" x14ac:dyDescent="0.2">
      <c r="A19" s="3"/>
      <c r="B19" s="9" t="s">
        <v>21</v>
      </c>
      <c r="C19" s="15">
        <v>19568444.399999999</v>
      </c>
      <c r="D19" s="15">
        <v>-2284158.92</v>
      </c>
      <c r="E19" s="15">
        <v>17284285.48</v>
      </c>
      <c r="F19" s="15">
        <v>11675904.58</v>
      </c>
      <c r="G19" s="15">
        <v>11659200.58</v>
      </c>
      <c r="H19" s="15">
        <f t="shared" ref="H19:H26" si="4">E19-F19</f>
        <v>5608380.9000000004</v>
      </c>
    </row>
    <row r="20" spans="1:9" x14ac:dyDescent="0.2">
      <c r="A20" s="3"/>
      <c r="B20" s="9" t="s">
        <v>22</v>
      </c>
      <c r="C20" s="15">
        <v>2910000</v>
      </c>
      <c r="D20" s="15">
        <v>-2896790.9900000021</v>
      </c>
      <c r="E20" s="15">
        <v>13209.01</v>
      </c>
      <c r="F20" s="15">
        <v>445</v>
      </c>
      <c r="G20" s="15">
        <v>445</v>
      </c>
      <c r="H20" s="15">
        <f t="shared" si="4"/>
        <v>12764.01</v>
      </c>
    </row>
    <row r="21" spans="1:9" x14ac:dyDescent="0.2">
      <c r="A21" s="3"/>
      <c r="B21" s="9" t="s">
        <v>23</v>
      </c>
      <c r="C21" s="15">
        <v>114091341.06999999</v>
      </c>
      <c r="D21" s="15">
        <v>33896891.890000001</v>
      </c>
      <c r="E21" s="15">
        <v>147988232.96000001</v>
      </c>
      <c r="F21" s="15">
        <v>36196630.350000001</v>
      </c>
      <c r="G21" s="15">
        <v>36137035.350000001</v>
      </c>
      <c r="H21" s="15">
        <f t="shared" si="4"/>
        <v>111791602.61000001</v>
      </c>
    </row>
    <row r="22" spans="1:9" x14ac:dyDescent="0.2">
      <c r="A22" s="3"/>
      <c r="B22" s="9" t="s">
        <v>24</v>
      </c>
      <c r="C22" s="15">
        <v>69676652</v>
      </c>
      <c r="D22" s="15">
        <v>-353290.49000000022</v>
      </c>
      <c r="E22" s="15">
        <v>69323361.510000005</v>
      </c>
      <c r="F22" s="15">
        <v>23596456.739999998</v>
      </c>
      <c r="G22" s="15">
        <v>23536456.739999998</v>
      </c>
      <c r="H22" s="15">
        <f t="shared" si="4"/>
        <v>45726904.770000011</v>
      </c>
    </row>
    <row r="23" spans="1:9" x14ac:dyDescent="0.2">
      <c r="A23" s="3"/>
      <c r="B23" s="9" t="s">
        <v>25</v>
      </c>
      <c r="C23" s="15">
        <v>321269350.27999997</v>
      </c>
      <c r="D23" s="15">
        <v>-53874771.530000001</v>
      </c>
      <c r="E23" s="15">
        <v>267394578.75</v>
      </c>
      <c r="F23" s="15">
        <v>222512632.06999999</v>
      </c>
      <c r="G23" s="15">
        <v>207478030.43000001</v>
      </c>
      <c r="H23" s="15">
        <f t="shared" si="4"/>
        <v>44881946.680000007</v>
      </c>
    </row>
    <row r="24" spans="1:9" x14ac:dyDescent="0.2">
      <c r="A24" s="3"/>
      <c r="B24" s="9" t="s">
        <v>26</v>
      </c>
      <c r="C24" s="15">
        <v>56814067</v>
      </c>
      <c r="D24" s="15">
        <v>13120488.280000001</v>
      </c>
      <c r="E24" s="15">
        <v>69934555.280000001</v>
      </c>
      <c r="F24" s="15">
        <v>1331079.82</v>
      </c>
      <c r="G24" s="15">
        <v>1331079.82</v>
      </c>
      <c r="H24" s="15">
        <f t="shared" si="4"/>
        <v>68603475.460000008</v>
      </c>
    </row>
    <row r="25" spans="1:9" x14ac:dyDescent="0.2">
      <c r="A25" s="3"/>
      <c r="B25" s="9" t="s">
        <v>27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f t="shared" si="4"/>
        <v>0</v>
      </c>
    </row>
    <row r="26" spans="1:9" x14ac:dyDescent="0.2">
      <c r="A26" s="3"/>
      <c r="B26" s="9" t="s">
        <v>28</v>
      </c>
      <c r="C26" s="15">
        <v>32346738</v>
      </c>
      <c r="D26" s="15">
        <v>6040724.2300000004</v>
      </c>
      <c r="E26" s="15">
        <v>38387462.229999997</v>
      </c>
      <c r="F26" s="15">
        <v>699175.96</v>
      </c>
      <c r="G26" s="15">
        <v>699175.96</v>
      </c>
      <c r="H26" s="15">
        <f t="shared" si="4"/>
        <v>37688286.269999996</v>
      </c>
    </row>
    <row r="27" spans="1:9" s="59" customFormat="1" x14ac:dyDescent="0.2">
      <c r="A27" s="57" t="s">
        <v>29</v>
      </c>
      <c r="B27" s="58"/>
      <c r="C27" s="22">
        <f>SUM(C28:C36)</f>
        <v>2099089130.46</v>
      </c>
      <c r="D27" s="22">
        <f t="shared" ref="D27:H27" si="5">SUM(D28:D36)</f>
        <v>-367697757.19999999</v>
      </c>
      <c r="E27" s="22">
        <f t="shared" si="5"/>
        <v>1731391373.2600002</v>
      </c>
      <c r="F27" s="22">
        <f t="shared" si="5"/>
        <v>1275119804.4099998</v>
      </c>
      <c r="G27" s="22">
        <f t="shared" si="5"/>
        <v>1253554143.8099999</v>
      </c>
      <c r="H27" s="22">
        <f t="shared" si="5"/>
        <v>456271568.85000014</v>
      </c>
    </row>
    <row r="28" spans="1:9" x14ac:dyDescent="0.2">
      <c r="A28" s="3"/>
      <c r="B28" s="9" t="s">
        <v>30</v>
      </c>
      <c r="C28" s="15">
        <v>157576957.62</v>
      </c>
      <c r="D28" s="15">
        <v>-14605536.049999997</v>
      </c>
      <c r="E28" s="15">
        <v>142971421.56999999</v>
      </c>
      <c r="F28" s="15">
        <v>114232039.58</v>
      </c>
      <c r="G28" s="15">
        <v>113436707.66</v>
      </c>
      <c r="H28" s="23">
        <f>E28-F28</f>
        <v>28739381.989999995</v>
      </c>
      <c r="I28" s="7" t="s">
        <v>93</v>
      </c>
    </row>
    <row r="29" spans="1:9" x14ac:dyDescent="0.2">
      <c r="A29" s="3"/>
      <c r="B29" s="9" t="s">
        <v>31</v>
      </c>
      <c r="C29" s="15">
        <v>149336892.40000001</v>
      </c>
      <c r="D29" s="15">
        <v>-83488488.289999992</v>
      </c>
      <c r="E29" s="15">
        <v>65848404.109999999</v>
      </c>
      <c r="F29" s="15">
        <v>52322883.350000001</v>
      </c>
      <c r="G29" s="15">
        <v>52322883.350000001</v>
      </c>
      <c r="H29" s="23">
        <f t="shared" ref="H29:H36" si="6">E29-F29</f>
        <v>13525520.759999998</v>
      </c>
    </row>
    <row r="30" spans="1:9" x14ac:dyDescent="0.2">
      <c r="A30" s="3"/>
      <c r="B30" s="9" t="s">
        <v>32</v>
      </c>
      <c r="C30" s="15">
        <v>86987716.049999997</v>
      </c>
      <c r="D30" s="15">
        <v>-8882141.1400000006</v>
      </c>
      <c r="E30" s="15">
        <v>78105574.909999996</v>
      </c>
      <c r="F30" s="15">
        <v>44562060.380000003</v>
      </c>
      <c r="G30" s="15">
        <v>42279029.18</v>
      </c>
      <c r="H30" s="23">
        <f t="shared" si="6"/>
        <v>33543514.529999994</v>
      </c>
    </row>
    <row r="31" spans="1:9" x14ac:dyDescent="0.2">
      <c r="A31" s="3"/>
      <c r="B31" s="9" t="s">
        <v>33</v>
      </c>
      <c r="C31" s="15">
        <v>234827665</v>
      </c>
      <c r="D31" s="15">
        <v>5279609.049999997</v>
      </c>
      <c r="E31" s="15">
        <v>240107274.05000001</v>
      </c>
      <c r="F31" s="15">
        <v>221659129.84999999</v>
      </c>
      <c r="G31" s="15">
        <v>216214905.06999999</v>
      </c>
      <c r="H31" s="23">
        <f t="shared" si="6"/>
        <v>18448144.200000018</v>
      </c>
    </row>
    <row r="32" spans="1:9" x14ac:dyDescent="0.2">
      <c r="A32" s="3"/>
      <c r="B32" s="9" t="s">
        <v>34</v>
      </c>
      <c r="C32" s="15">
        <v>711783915.09000003</v>
      </c>
      <c r="D32" s="15">
        <v>-200364945.61999997</v>
      </c>
      <c r="E32" s="15">
        <v>511418969.47000003</v>
      </c>
      <c r="F32" s="15">
        <v>212027778.28999999</v>
      </c>
      <c r="G32" s="15">
        <v>201871323.00999999</v>
      </c>
      <c r="H32" s="23">
        <f t="shared" si="6"/>
        <v>299391191.18000007</v>
      </c>
    </row>
    <row r="33" spans="1:8" x14ac:dyDescent="0.2">
      <c r="A33" s="3"/>
      <c r="B33" s="9" t="s">
        <v>35</v>
      </c>
      <c r="C33" s="15">
        <v>65703000</v>
      </c>
      <c r="D33" s="15">
        <v>-5211687.09</v>
      </c>
      <c r="E33" s="15">
        <v>60491312.909999996</v>
      </c>
      <c r="F33" s="15">
        <v>43382157.990000002</v>
      </c>
      <c r="G33" s="15">
        <v>42792237.960000001</v>
      </c>
      <c r="H33" s="23">
        <f t="shared" si="6"/>
        <v>17109154.919999994</v>
      </c>
    </row>
    <row r="34" spans="1:8" x14ac:dyDescent="0.2">
      <c r="A34" s="3"/>
      <c r="B34" s="9" t="s">
        <v>36</v>
      </c>
      <c r="C34" s="15">
        <v>6468619.1600000001</v>
      </c>
      <c r="D34" s="15">
        <v>-2263931.2400000002</v>
      </c>
      <c r="E34" s="15">
        <v>4204687.92</v>
      </c>
      <c r="F34" s="15">
        <v>1014734.98</v>
      </c>
      <c r="G34" s="15">
        <v>1014734.98</v>
      </c>
      <c r="H34" s="23">
        <f t="shared" si="6"/>
        <v>3189952.94</v>
      </c>
    </row>
    <row r="35" spans="1:8" x14ac:dyDescent="0.2">
      <c r="A35" s="3"/>
      <c r="B35" s="9" t="s">
        <v>37</v>
      </c>
      <c r="C35" s="15">
        <v>33737667.710000001</v>
      </c>
      <c r="D35" s="15">
        <v>718493.23000000045</v>
      </c>
      <c r="E35" s="15">
        <v>34456160.939999998</v>
      </c>
      <c r="F35" s="15">
        <v>18099731.690000001</v>
      </c>
      <c r="G35" s="15">
        <v>16676879.17</v>
      </c>
      <c r="H35" s="23">
        <f t="shared" si="6"/>
        <v>16356429.249999996</v>
      </c>
    </row>
    <row r="36" spans="1:8" x14ac:dyDescent="0.2">
      <c r="A36" s="3"/>
      <c r="B36" s="9" t="s">
        <v>38</v>
      </c>
      <c r="C36" s="15">
        <v>652666697.42999995</v>
      </c>
      <c r="D36" s="15">
        <v>-58879130.050000072</v>
      </c>
      <c r="E36" s="15">
        <v>593787567.38</v>
      </c>
      <c r="F36" s="15">
        <v>567819288.29999995</v>
      </c>
      <c r="G36" s="15">
        <v>566945443.42999995</v>
      </c>
      <c r="H36" s="23">
        <f t="shared" si="6"/>
        <v>25968279.080000043</v>
      </c>
    </row>
    <row r="37" spans="1:8" s="59" customFormat="1" ht="23.25" customHeight="1" x14ac:dyDescent="0.2">
      <c r="A37" s="60" t="s">
        <v>39</v>
      </c>
      <c r="B37" s="61"/>
      <c r="C37" s="22">
        <f>SUM(C38:C46)</f>
        <v>1446088490.9000001</v>
      </c>
      <c r="D37" s="22">
        <f>SUM(D38:D46)</f>
        <v>48714665.00999999</v>
      </c>
      <c r="E37" s="22">
        <f t="shared" ref="E37:H37" si="7">SUM(E38:E46)</f>
        <v>1494803155.9100001</v>
      </c>
      <c r="F37" s="22">
        <f t="shared" si="7"/>
        <v>1355012146.8899999</v>
      </c>
      <c r="G37" s="22">
        <f t="shared" si="7"/>
        <v>1343696016.8499999</v>
      </c>
      <c r="H37" s="22">
        <f t="shared" si="7"/>
        <v>139791009.01999998</v>
      </c>
    </row>
    <row r="38" spans="1:8" x14ac:dyDescent="0.2">
      <c r="A38" s="3"/>
      <c r="B38" s="9" t="s">
        <v>40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>E38-F38</f>
        <v>0</v>
      </c>
    </row>
    <row r="39" spans="1:8" x14ac:dyDescent="0.2">
      <c r="A39" s="3"/>
      <c r="B39" s="9" t="s">
        <v>41</v>
      </c>
      <c r="C39" s="15">
        <v>918685000</v>
      </c>
      <c r="D39" s="15">
        <v>20129979.619999975</v>
      </c>
      <c r="E39" s="15">
        <v>938814979.62</v>
      </c>
      <c r="F39" s="15">
        <v>936261857.72000003</v>
      </c>
      <c r="G39" s="15">
        <v>936261857.72000003</v>
      </c>
      <c r="H39" s="15">
        <f t="shared" ref="H39:H46" si="8">E39-F39</f>
        <v>2553121.8999999762</v>
      </c>
    </row>
    <row r="40" spans="1:8" x14ac:dyDescent="0.2">
      <c r="A40" s="3"/>
      <c r="B40" s="9" t="s">
        <v>42</v>
      </c>
      <c r="C40" s="15">
        <v>85273000</v>
      </c>
      <c r="D40" s="15">
        <v>-17074604.239999998</v>
      </c>
      <c r="E40" s="15">
        <v>68198395.760000005</v>
      </c>
      <c r="F40" s="15">
        <v>49942630.039999999</v>
      </c>
      <c r="G40" s="15">
        <v>46174000</v>
      </c>
      <c r="H40" s="15">
        <f t="shared" si="8"/>
        <v>18255765.720000006</v>
      </c>
    </row>
    <row r="41" spans="1:8" x14ac:dyDescent="0.2">
      <c r="A41" s="3"/>
      <c r="B41" s="9" t="s">
        <v>43</v>
      </c>
      <c r="C41" s="15">
        <v>295166490.89999998</v>
      </c>
      <c r="D41" s="15">
        <v>-13439723.919999987</v>
      </c>
      <c r="E41" s="15">
        <v>281726766.98000002</v>
      </c>
      <c r="F41" s="15">
        <v>164359922.58000001</v>
      </c>
      <c r="G41" s="15">
        <v>156812422.58000001</v>
      </c>
      <c r="H41" s="15">
        <f t="shared" si="8"/>
        <v>117366844.40000001</v>
      </c>
    </row>
    <row r="42" spans="1:8" x14ac:dyDescent="0.2">
      <c r="A42" s="3"/>
      <c r="B42" s="9" t="s">
        <v>44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8"/>
        <v>0</v>
      </c>
    </row>
    <row r="43" spans="1:8" x14ac:dyDescent="0.2">
      <c r="A43" s="3"/>
      <c r="B43" s="9" t="s">
        <v>45</v>
      </c>
      <c r="C43" s="15">
        <v>146964000</v>
      </c>
      <c r="D43" s="15">
        <v>58474013.549999997</v>
      </c>
      <c r="E43" s="15">
        <v>205438013.55000001</v>
      </c>
      <c r="F43" s="15">
        <v>204447736.55000001</v>
      </c>
      <c r="G43" s="15">
        <v>204447736.55000001</v>
      </c>
      <c r="H43" s="15">
        <f t="shared" si="8"/>
        <v>990277</v>
      </c>
    </row>
    <row r="44" spans="1:8" x14ac:dyDescent="0.2">
      <c r="A44" s="3"/>
      <c r="B44" s="9" t="s">
        <v>46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f t="shared" si="8"/>
        <v>0</v>
      </c>
    </row>
    <row r="45" spans="1:8" x14ac:dyDescent="0.2">
      <c r="A45" s="3"/>
      <c r="B45" s="9" t="s">
        <v>47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f t="shared" si="8"/>
        <v>0</v>
      </c>
    </row>
    <row r="46" spans="1:8" x14ac:dyDescent="0.2">
      <c r="A46" s="3"/>
      <c r="B46" s="9" t="s">
        <v>48</v>
      </c>
      <c r="C46" s="15">
        <v>0</v>
      </c>
      <c r="D46" s="15">
        <v>625000</v>
      </c>
      <c r="E46" s="15">
        <v>625000</v>
      </c>
      <c r="F46" s="15">
        <v>0</v>
      </c>
      <c r="G46" s="15">
        <v>0</v>
      </c>
      <c r="H46" s="15">
        <f t="shared" si="8"/>
        <v>625000</v>
      </c>
    </row>
    <row r="47" spans="1:8" s="59" customFormat="1" x14ac:dyDescent="0.2">
      <c r="A47" s="57" t="s">
        <v>49</v>
      </c>
      <c r="B47" s="58"/>
      <c r="C47" s="22">
        <f>SUM(C48:C56)</f>
        <v>195715515.15000001</v>
      </c>
      <c r="D47" s="22">
        <f t="shared" ref="D47:H47" si="9">SUM(D48:D56)</f>
        <v>356217315.86000001</v>
      </c>
      <c r="E47" s="22">
        <f t="shared" si="9"/>
        <v>551932831.00999999</v>
      </c>
      <c r="F47" s="22">
        <f t="shared" si="9"/>
        <v>372452678.63000005</v>
      </c>
      <c r="G47" s="22">
        <f t="shared" si="9"/>
        <v>370457848.16000003</v>
      </c>
      <c r="H47" s="22">
        <f t="shared" si="9"/>
        <v>179480152.37999997</v>
      </c>
    </row>
    <row r="48" spans="1:8" x14ac:dyDescent="0.2">
      <c r="A48" s="3"/>
      <c r="B48" s="9" t="s">
        <v>50</v>
      </c>
      <c r="C48" s="15">
        <v>29407852.260000002</v>
      </c>
      <c r="D48" s="15">
        <v>44464446.07</v>
      </c>
      <c r="E48" s="15">
        <v>73872298.329999998</v>
      </c>
      <c r="F48" s="15">
        <v>5837068.7599999998</v>
      </c>
      <c r="G48" s="15">
        <v>5837068.7599999998</v>
      </c>
      <c r="H48" s="23">
        <f>E48-F48</f>
        <v>68035229.569999993</v>
      </c>
    </row>
    <row r="49" spans="1:8" x14ac:dyDescent="0.2">
      <c r="A49" s="3"/>
      <c r="B49" s="9" t="s">
        <v>51</v>
      </c>
      <c r="C49" s="15">
        <v>5835000</v>
      </c>
      <c r="D49" s="15">
        <v>-620120.39000000013</v>
      </c>
      <c r="E49" s="15">
        <v>5214879.6100000003</v>
      </c>
      <c r="F49" s="15">
        <v>17775.52</v>
      </c>
      <c r="G49" s="15">
        <v>17775.52</v>
      </c>
      <c r="H49" s="23">
        <f t="shared" ref="H49:H56" si="10">E49-F49</f>
        <v>5197104.0900000008</v>
      </c>
    </row>
    <row r="50" spans="1:8" x14ac:dyDescent="0.2">
      <c r="A50" s="3"/>
      <c r="B50" s="9" t="s">
        <v>52</v>
      </c>
      <c r="C50" s="15">
        <v>15507300</v>
      </c>
      <c r="D50" s="15">
        <v>29900185.780000001</v>
      </c>
      <c r="E50" s="15">
        <v>45407485.780000001</v>
      </c>
      <c r="F50" s="15">
        <v>38253087.020000003</v>
      </c>
      <c r="G50" s="15">
        <v>38253087.020000003</v>
      </c>
      <c r="H50" s="23">
        <f t="shared" si="10"/>
        <v>7154398.7599999979</v>
      </c>
    </row>
    <row r="51" spans="1:8" x14ac:dyDescent="0.2">
      <c r="A51" s="3"/>
      <c r="B51" s="9" t="s">
        <v>53</v>
      </c>
      <c r="C51" s="15">
        <v>57543583.990000002</v>
      </c>
      <c r="D51" s="15">
        <v>250008540.59</v>
      </c>
      <c r="E51" s="15">
        <v>307552124.57999998</v>
      </c>
      <c r="F51" s="15">
        <v>271787501.44</v>
      </c>
      <c r="G51" s="15">
        <v>271787501.44</v>
      </c>
      <c r="H51" s="23">
        <f t="shared" si="10"/>
        <v>35764623.139999986</v>
      </c>
    </row>
    <row r="52" spans="1:8" x14ac:dyDescent="0.2">
      <c r="A52" s="3"/>
      <c r="B52" s="9" t="s">
        <v>54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23">
        <f t="shared" si="10"/>
        <v>0</v>
      </c>
    </row>
    <row r="53" spans="1:8" x14ac:dyDescent="0.2">
      <c r="A53" s="3"/>
      <c r="B53" s="9" t="s">
        <v>55</v>
      </c>
      <c r="C53" s="15">
        <v>55072795</v>
      </c>
      <c r="D53" s="15">
        <v>25988968.230000004</v>
      </c>
      <c r="E53" s="15">
        <v>81061763.230000004</v>
      </c>
      <c r="F53" s="15">
        <v>33458806.73</v>
      </c>
      <c r="G53" s="15">
        <v>31463976.260000002</v>
      </c>
      <c r="H53" s="23">
        <f t="shared" si="10"/>
        <v>47602956.5</v>
      </c>
    </row>
    <row r="54" spans="1:8" x14ac:dyDescent="0.2">
      <c r="A54" s="3"/>
      <c r="B54" s="9" t="s">
        <v>56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23">
        <f t="shared" si="10"/>
        <v>0</v>
      </c>
    </row>
    <row r="55" spans="1:8" x14ac:dyDescent="0.2">
      <c r="A55" s="3"/>
      <c r="B55" s="9" t="s">
        <v>57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3">
        <f t="shared" si="10"/>
        <v>0</v>
      </c>
    </row>
    <row r="56" spans="1:8" x14ac:dyDescent="0.2">
      <c r="A56" s="3"/>
      <c r="B56" s="9" t="s">
        <v>58</v>
      </c>
      <c r="C56" s="15">
        <v>32348983.899999999</v>
      </c>
      <c r="D56" s="15">
        <v>6475295.5799999991</v>
      </c>
      <c r="E56" s="15">
        <v>38824279.479999997</v>
      </c>
      <c r="F56" s="15">
        <v>23098439.16</v>
      </c>
      <c r="G56" s="15">
        <v>23098439.16</v>
      </c>
      <c r="H56" s="23">
        <f t="shared" si="10"/>
        <v>15725840.319999997</v>
      </c>
    </row>
    <row r="57" spans="1:8" s="59" customFormat="1" x14ac:dyDescent="0.2">
      <c r="A57" s="57" t="s">
        <v>59</v>
      </c>
      <c r="B57" s="58"/>
      <c r="C57" s="22">
        <f>SUM(C58:C60)</f>
        <v>273793561.94</v>
      </c>
      <c r="D57" s="22">
        <f t="shared" ref="D57:H57" si="11">SUM(D58:D60)</f>
        <v>322953071.41000003</v>
      </c>
      <c r="E57" s="22">
        <f t="shared" si="11"/>
        <v>596746633.35000002</v>
      </c>
      <c r="F57" s="22">
        <f t="shared" si="11"/>
        <v>502576510.81999999</v>
      </c>
      <c r="G57" s="22">
        <f t="shared" si="11"/>
        <v>391113203.41000003</v>
      </c>
      <c r="H57" s="22">
        <f t="shared" si="11"/>
        <v>94170122.530000031</v>
      </c>
    </row>
    <row r="58" spans="1:8" x14ac:dyDescent="0.2">
      <c r="A58" s="3"/>
      <c r="B58" s="9" t="s">
        <v>60</v>
      </c>
      <c r="C58" s="15">
        <v>273793561.94</v>
      </c>
      <c r="D58" s="15">
        <v>322953071.41000003</v>
      </c>
      <c r="E58" s="15">
        <v>596746633.35000002</v>
      </c>
      <c r="F58" s="15">
        <v>502576510.81999999</v>
      </c>
      <c r="G58" s="15">
        <v>391113203.41000003</v>
      </c>
      <c r="H58" s="23">
        <f>E58-F58</f>
        <v>94170122.530000031</v>
      </c>
    </row>
    <row r="59" spans="1:8" x14ac:dyDescent="0.2">
      <c r="A59" s="3"/>
      <c r="B59" s="9" t="s">
        <v>61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23">
        <f t="shared" ref="H59:H60" si="12">E59-F59</f>
        <v>0</v>
      </c>
    </row>
    <row r="60" spans="1:8" x14ac:dyDescent="0.2">
      <c r="A60" s="3"/>
      <c r="B60" s="9" t="s">
        <v>62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23">
        <f t="shared" si="12"/>
        <v>0</v>
      </c>
    </row>
    <row r="61" spans="1:8" s="59" customFormat="1" x14ac:dyDescent="0.2">
      <c r="A61" s="57" t="s">
        <v>63</v>
      </c>
      <c r="B61" s="58"/>
      <c r="C61" s="22">
        <f t="shared" ref="C61:G61" si="13">SUM(C62:C68)</f>
        <v>581600137.83000004</v>
      </c>
      <c r="D61" s="22">
        <f t="shared" si="13"/>
        <v>-581600137.82999992</v>
      </c>
      <c r="E61" s="22">
        <f t="shared" si="13"/>
        <v>0</v>
      </c>
      <c r="F61" s="22">
        <f t="shared" si="13"/>
        <v>0</v>
      </c>
      <c r="G61" s="22">
        <f t="shared" si="13"/>
        <v>0</v>
      </c>
      <c r="H61" s="22">
        <f>SUM(H62:H68)</f>
        <v>0</v>
      </c>
    </row>
    <row r="62" spans="1:8" x14ac:dyDescent="0.2">
      <c r="A62" s="3"/>
      <c r="B62" s="9" t="s">
        <v>64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>E62-F62</f>
        <v>0</v>
      </c>
    </row>
    <row r="63" spans="1:8" x14ac:dyDescent="0.2">
      <c r="A63" s="3"/>
      <c r="B63" s="9" t="s">
        <v>65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ref="H63:H68" si="14">E63-F63</f>
        <v>0</v>
      </c>
    </row>
    <row r="64" spans="1:8" x14ac:dyDescent="0.2">
      <c r="A64" s="3"/>
      <c r="B64" s="9" t="s">
        <v>66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4"/>
        <v>0</v>
      </c>
    </row>
    <row r="65" spans="1:8" x14ac:dyDescent="0.2">
      <c r="A65" s="3"/>
      <c r="B65" s="9" t="s">
        <v>67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14"/>
        <v>0</v>
      </c>
    </row>
    <row r="66" spans="1:8" ht="24" x14ac:dyDescent="0.2">
      <c r="A66" s="3"/>
      <c r="B66" s="9" t="s">
        <v>91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4"/>
        <v>0</v>
      </c>
    </row>
    <row r="67" spans="1:8" x14ac:dyDescent="0.2">
      <c r="A67" s="3"/>
      <c r="B67" s="9" t="s">
        <v>70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4"/>
        <v>0</v>
      </c>
    </row>
    <row r="68" spans="1:8" x14ac:dyDescent="0.2">
      <c r="A68" s="3"/>
      <c r="B68" s="9" t="s">
        <v>71</v>
      </c>
      <c r="C68" s="15">
        <v>581600137.83000004</v>
      </c>
      <c r="D68" s="15">
        <v>-581600137.82999992</v>
      </c>
      <c r="E68" s="15">
        <v>0</v>
      </c>
      <c r="F68" s="15">
        <v>0</v>
      </c>
      <c r="G68" s="15">
        <v>0</v>
      </c>
      <c r="H68" s="15">
        <f t="shared" si="14"/>
        <v>0</v>
      </c>
    </row>
    <row r="69" spans="1:8" s="59" customFormat="1" x14ac:dyDescent="0.2">
      <c r="A69" s="57" t="s">
        <v>72</v>
      </c>
      <c r="B69" s="58"/>
      <c r="C69" s="22">
        <f>SUM(C70:C72)</f>
        <v>0</v>
      </c>
      <c r="D69" s="22">
        <f t="shared" ref="D69:H69" si="15">SUM(D70:D72)</f>
        <v>0</v>
      </c>
      <c r="E69" s="22">
        <f t="shared" si="15"/>
        <v>0</v>
      </c>
      <c r="F69" s="22">
        <f t="shared" si="15"/>
        <v>0</v>
      </c>
      <c r="G69" s="22">
        <f t="shared" si="15"/>
        <v>0</v>
      </c>
      <c r="H69" s="22">
        <f t="shared" si="15"/>
        <v>0</v>
      </c>
    </row>
    <row r="70" spans="1:8" x14ac:dyDescent="0.2">
      <c r="A70" s="3"/>
      <c r="B70" s="9" t="s">
        <v>73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>E70-F70</f>
        <v>0</v>
      </c>
    </row>
    <row r="71" spans="1:8" x14ac:dyDescent="0.2">
      <c r="A71" s="3"/>
      <c r="B71" s="9" t="s">
        <v>74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2" si="16">E71-F71</f>
        <v>0</v>
      </c>
    </row>
    <row r="72" spans="1:8" x14ac:dyDescent="0.2">
      <c r="A72" s="3"/>
      <c r="B72" s="9" t="s">
        <v>75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6"/>
        <v>0</v>
      </c>
    </row>
    <row r="73" spans="1:8" s="59" customFormat="1" x14ac:dyDescent="0.2">
      <c r="A73" s="57" t="s">
        <v>76</v>
      </c>
      <c r="B73" s="58"/>
      <c r="C73" s="22">
        <f>SUM(C74:C80)</f>
        <v>0</v>
      </c>
      <c r="D73" s="22">
        <f t="shared" ref="D73:H73" si="17">SUM(D74:D80)</f>
        <v>330241061.57999998</v>
      </c>
      <c r="E73" s="22">
        <f t="shared" si="17"/>
        <v>330241061.57999998</v>
      </c>
      <c r="F73" s="22">
        <f t="shared" si="17"/>
        <v>321429981.15999997</v>
      </c>
      <c r="G73" s="22">
        <f t="shared" si="17"/>
        <v>321429981.15999997</v>
      </c>
      <c r="H73" s="22">
        <f t="shared" si="17"/>
        <v>8811080.4199999981</v>
      </c>
    </row>
    <row r="74" spans="1:8" x14ac:dyDescent="0.2">
      <c r="A74" s="3"/>
      <c r="B74" s="9" t="s">
        <v>77</v>
      </c>
      <c r="C74" s="15">
        <v>0</v>
      </c>
      <c r="D74" s="15">
        <v>300000000</v>
      </c>
      <c r="E74" s="15">
        <v>300000000</v>
      </c>
      <c r="F74" s="15">
        <v>300000000</v>
      </c>
      <c r="G74" s="15">
        <v>300000000</v>
      </c>
      <c r="H74" s="23">
        <f>E74-F74</f>
        <v>0</v>
      </c>
    </row>
    <row r="75" spans="1:8" x14ac:dyDescent="0.2">
      <c r="A75" s="3"/>
      <c r="B75" s="9" t="s">
        <v>78</v>
      </c>
      <c r="C75" s="15">
        <v>0</v>
      </c>
      <c r="D75" s="15">
        <v>21640008.580000002</v>
      </c>
      <c r="E75" s="15">
        <v>21640008.579999998</v>
      </c>
      <c r="F75" s="15">
        <v>15101206.880000001</v>
      </c>
      <c r="G75" s="15">
        <v>15101206.880000001</v>
      </c>
      <c r="H75" s="23">
        <f t="shared" ref="H75:H80" si="18">E75-F75</f>
        <v>6538801.6999999974</v>
      </c>
    </row>
    <row r="76" spans="1:8" x14ac:dyDescent="0.2">
      <c r="A76" s="3"/>
      <c r="B76" s="9" t="s">
        <v>79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23">
        <f t="shared" si="18"/>
        <v>0</v>
      </c>
    </row>
    <row r="77" spans="1:8" x14ac:dyDescent="0.2">
      <c r="A77" s="3"/>
      <c r="B77" s="9" t="s">
        <v>80</v>
      </c>
      <c r="C77" s="15">
        <v>0</v>
      </c>
      <c r="D77" s="15">
        <v>3207000</v>
      </c>
      <c r="E77" s="15">
        <v>3207000</v>
      </c>
      <c r="F77" s="15">
        <v>934721.28</v>
      </c>
      <c r="G77" s="15">
        <v>934721.28</v>
      </c>
      <c r="H77" s="23">
        <f t="shared" si="18"/>
        <v>2272278.7199999997</v>
      </c>
    </row>
    <row r="78" spans="1:8" x14ac:dyDescent="0.2">
      <c r="A78" s="3"/>
      <c r="B78" s="9" t="s">
        <v>81</v>
      </c>
      <c r="C78" s="15">
        <v>0</v>
      </c>
      <c r="D78" s="15">
        <v>5394053</v>
      </c>
      <c r="E78" s="15">
        <v>5394053</v>
      </c>
      <c r="F78" s="15">
        <v>5394053</v>
      </c>
      <c r="G78" s="15">
        <v>5394053</v>
      </c>
      <c r="H78" s="23">
        <f t="shared" si="18"/>
        <v>0</v>
      </c>
    </row>
    <row r="79" spans="1:8" x14ac:dyDescent="0.2">
      <c r="A79" s="3"/>
      <c r="B79" s="9" t="s">
        <v>82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23">
        <f t="shared" si="18"/>
        <v>0</v>
      </c>
    </row>
    <row r="80" spans="1:8" x14ac:dyDescent="0.2">
      <c r="A80" s="3"/>
      <c r="B80" s="9" t="s">
        <v>83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23">
        <f t="shared" si="18"/>
        <v>0</v>
      </c>
    </row>
    <row r="81" spans="1:8" x14ac:dyDescent="0.2">
      <c r="A81" s="53"/>
      <c r="B81" s="54"/>
      <c r="C81" s="13"/>
      <c r="D81" s="13"/>
      <c r="E81" s="13"/>
      <c r="F81" s="13"/>
      <c r="G81" s="13"/>
      <c r="H81" s="23"/>
    </row>
    <row r="82" spans="1:8" x14ac:dyDescent="0.2">
      <c r="A82" s="55" t="s">
        <v>84</v>
      </c>
      <c r="B82" s="56"/>
      <c r="C82" s="20">
        <f>C83+C91+C101+C111+C121+C131+C135+C144+C148</f>
        <v>1507710011.3199999</v>
      </c>
      <c r="D82" s="20">
        <f t="shared" ref="D82:G82" si="19">D83+D91+D101+D111+D121+D131+D135+D144+D148</f>
        <v>58878570.579999968</v>
      </c>
      <c r="E82" s="20">
        <f t="shared" si="19"/>
        <v>1566588581.9000001</v>
      </c>
      <c r="F82" s="20">
        <f t="shared" si="19"/>
        <v>1258966786.45</v>
      </c>
      <c r="G82" s="20">
        <f t="shared" si="19"/>
        <v>1090567155.8100002</v>
      </c>
      <c r="H82" s="20">
        <f>H83+H91+H101+H111+H121+H131+H135+H144+H148</f>
        <v>307621795.44999993</v>
      </c>
    </row>
    <row r="83" spans="1:8" s="59" customFormat="1" x14ac:dyDescent="0.2">
      <c r="A83" s="57" t="s">
        <v>11</v>
      </c>
      <c r="B83" s="58"/>
      <c r="C83" s="22">
        <f>SUM(C84:C90)</f>
        <v>0</v>
      </c>
      <c r="D83" s="22">
        <f t="shared" ref="D83:G83" si="20">SUM(D84:D90)</f>
        <v>35939100</v>
      </c>
      <c r="E83" s="22">
        <f t="shared" si="20"/>
        <v>35939100</v>
      </c>
      <c r="F83" s="22">
        <f t="shared" si="20"/>
        <v>32553100</v>
      </c>
      <c r="G83" s="22">
        <f t="shared" si="20"/>
        <v>32553100</v>
      </c>
      <c r="H83" s="22">
        <f>SUM(H84:H90)</f>
        <v>3386000</v>
      </c>
    </row>
    <row r="84" spans="1:8" x14ac:dyDescent="0.2">
      <c r="A84" s="3"/>
      <c r="B84" s="9" t="s">
        <v>12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25">
        <f t="shared" ref="H84:H90" si="21">E84-F84</f>
        <v>0</v>
      </c>
    </row>
    <row r="85" spans="1:8" x14ac:dyDescent="0.2">
      <c r="A85" s="3"/>
      <c r="B85" s="9" t="s">
        <v>13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25">
        <f t="shared" si="21"/>
        <v>0</v>
      </c>
    </row>
    <row r="86" spans="1:8" x14ac:dyDescent="0.2">
      <c r="A86" s="3"/>
      <c r="B86" s="9" t="s">
        <v>14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25">
        <f t="shared" si="21"/>
        <v>0</v>
      </c>
    </row>
    <row r="87" spans="1:8" x14ac:dyDescent="0.2">
      <c r="A87" s="3"/>
      <c r="B87" s="9" t="s">
        <v>15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25">
        <f t="shared" si="21"/>
        <v>0</v>
      </c>
    </row>
    <row r="88" spans="1:8" x14ac:dyDescent="0.2">
      <c r="A88" s="3"/>
      <c r="B88" s="9" t="s">
        <v>16</v>
      </c>
      <c r="C88" s="15">
        <v>0</v>
      </c>
      <c r="D88" s="15">
        <v>35939100</v>
      </c>
      <c r="E88" s="15">
        <v>35939100</v>
      </c>
      <c r="F88" s="15">
        <v>32553100</v>
      </c>
      <c r="G88" s="15">
        <v>32553100</v>
      </c>
      <c r="H88" s="25">
        <f t="shared" si="21"/>
        <v>3386000</v>
      </c>
    </row>
    <row r="89" spans="1:8" x14ac:dyDescent="0.2">
      <c r="A89" s="3"/>
      <c r="B89" s="9" t="s">
        <v>17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25">
        <f t="shared" si="21"/>
        <v>0</v>
      </c>
    </row>
    <row r="90" spans="1:8" x14ac:dyDescent="0.2">
      <c r="A90" s="3"/>
      <c r="B90" s="9" t="s">
        <v>18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25">
        <f t="shared" si="21"/>
        <v>0</v>
      </c>
    </row>
    <row r="91" spans="1:8" s="59" customFormat="1" x14ac:dyDescent="0.2">
      <c r="A91" s="57" t="s">
        <v>19</v>
      </c>
      <c r="B91" s="58"/>
      <c r="C91" s="22">
        <f>SUM(C92:C100)</f>
        <v>45870494</v>
      </c>
      <c r="D91" s="22">
        <f t="shared" ref="D91:G91" si="22">SUM(D92:D100)</f>
        <v>55608086.079999998</v>
      </c>
      <c r="E91" s="22">
        <f t="shared" si="22"/>
        <v>101478580.08000001</v>
      </c>
      <c r="F91" s="22">
        <f t="shared" si="22"/>
        <v>34672771.93</v>
      </c>
      <c r="G91" s="22">
        <f t="shared" si="22"/>
        <v>34672771.93</v>
      </c>
      <c r="H91" s="22">
        <f>SUM(H92:H100)</f>
        <v>66805808.149999999</v>
      </c>
    </row>
    <row r="92" spans="1:8" x14ac:dyDescent="0.2">
      <c r="A92" s="3"/>
      <c r="B92" s="9" t="s">
        <v>20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25">
        <f t="shared" ref="H92:H100" si="23">E92-F92</f>
        <v>0</v>
      </c>
    </row>
    <row r="93" spans="1:8" x14ac:dyDescent="0.2">
      <c r="A93" s="3"/>
      <c r="B93" s="9" t="s">
        <v>21</v>
      </c>
      <c r="C93" s="15">
        <v>2027952</v>
      </c>
      <c r="D93" s="15">
        <v>181850.4</v>
      </c>
      <c r="E93" s="15">
        <v>2209802.4</v>
      </c>
      <c r="F93" s="15">
        <v>912928.75</v>
      </c>
      <c r="G93" s="15">
        <v>912928.75</v>
      </c>
      <c r="H93" s="25">
        <f t="shared" si="23"/>
        <v>1296873.6499999999</v>
      </c>
    </row>
    <row r="94" spans="1:8" x14ac:dyDescent="0.2">
      <c r="A94" s="3"/>
      <c r="B94" s="9" t="s">
        <v>22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25">
        <f t="shared" si="23"/>
        <v>0</v>
      </c>
    </row>
    <row r="95" spans="1:8" x14ac:dyDescent="0.2">
      <c r="A95" s="3"/>
      <c r="B95" s="9" t="s">
        <v>23</v>
      </c>
      <c r="C95" s="15">
        <v>0</v>
      </c>
      <c r="D95" s="15">
        <v>706106.61999999988</v>
      </c>
      <c r="E95" s="15">
        <v>706106.62</v>
      </c>
      <c r="F95" s="15">
        <v>0</v>
      </c>
      <c r="G95" s="15">
        <v>0</v>
      </c>
      <c r="H95" s="25">
        <f t="shared" si="23"/>
        <v>706106.62</v>
      </c>
    </row>
    <row r="96" spans="1:8" x14ac:dyDescent="0.2">
      <c r="A96" s="3"/>
      <c r="B96" s="9" t="s">
        <v>24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25">
        <f t="shared" si="23"/>
        <v>0</v>
      </c>
    </row>
    <row r="97" spans="1:8" x14ac:dyDescent="0.2">
      <c r="A97" s="3"/>
      <c r="B97" s="9" t="s">
        <v>25</v>
      </c>
      <c r="C97" s="15">
        <v>1000000</v>
      </c>
      <c r="D97" s="15">
        <v>28999986.239999998</v>
      </c>
      <c r="E97" s="15">
        <v>29999986.239999998</v>
      </c>
      <c r="F97" s="15">
        <v>29999984.960000001</v>
      </c>
      <c r="G97" s="15">
        <v>29999984.960000001</v>
      </c>
      <c r="H97" s="25">
        <f t="shared" si="23"/>
        <v>1.2799999974668026</v>
      </c>
    </row>
    <row r="98" spans="1:8" x14ac:dyDescent="0.2">
      <c r="A98" s="3"/>
      <c r="B98" s="9" t="s">
        <v>26</v>
      </c>
      <c r="C98" s="15">
        <v>37000000</v>
      </c>
      <c r="D98" s="15">
        <v>3820075.2</v>
      </c>
      <c r="E98" s="15">
        <v>40820075.200000003</v>
      </c>
      <c r="F98" s="15">
        <v>0</v>
      </c>
      <c r="G98" s="15">
        <v>0</v>
      </c>
      <c r="H98" s="25">
        <f t="shared" si="23"/>
        <v>40820075.200000003</v>
      </c>
    </row>
    <row r="99" spans="1:8" x14ac:dyDescent="0.2">
      <c r="A99" s="3"/>
      <c r="B99" s="9" t="s">
        <v>27</v>
      </c>
      <c r="C99" s="15">
        <v>1350000</v>
      </c>
      <c r="D99" s="15">
        <v>20699346.219999999</v>
      </c>
      <c r="E99" s="15">
        <v>22049346.219999999</v>
      </c>
      <c r="F99" s="15">
        <v>3759858.22</v>
      </c>
      <c r="G99" s="15">
        <v>3759858.22</v>
      </c>
      <c r="H99" s="25">
        <f t="shared" si="23"/>
        <v>18289488</v>
      </c>
    </row>
    <row r="100" spans="1:8" x14ac:dyDescent="0.2">
      <c r="A100" s="3"/>
      <c r="B100" s="9" t="s">
        <v>28</v>
      </c>
      <c r="C100" s="15">
        <v>4492542</v>
      </c>
      <c r="D100" s="15">
        <v>1200721.3999999999</v>
      </c>
      <c r="E100" s="15">
        <v>5693263.4000000004</v>
      </c>
      <c r="F100" s="15">
        <v>0</v>
      </c>
      <c r="G100" s="15">
        <v>0</v>
      </c>
      <c r="H100" s="25">
        <f t="shared" si="23"/>
        <v>5693263.4000000004</v>
      </c>
    </row>
    <row r="101" spans="1:8" s="59" customFormat="1" x14ac:dyDescent="0.2">
      <c r="A101" s="57" t="s">
        <v>94</v>
      </c>
      <c r="B101" s="58"/>
      <c r="C101" s="22">
        <f>SUM(C102:C110)</f>
        <v>798806719.75999999</v>
      </c>
      <c r="D101" s="22">
        <f t="shared" ref="D101:G101" si="24">SUM(D102:D110)</f>
        <v>-105610083.82000004</v>
      </c>
      <c r="E101" s="22">
        <f t="shared" si="24"/>
        <v>693196635.94000006</v>
      </c>
      <c r="F101" s="22">
        <f t="shared" si="24"/>
        <v>573445083.37</v>
      </c>
      <c r="G101" s="22">
        <f t="shared" si="24"/>
        <v>570998309.23000002</v>
      </c>
      <c r="H101" s="22">
        <f>SUM(H102:H110)</f>
        <v>119751552.56999998</v>
      </c>
    </row>
    <row r="102" spans="1:8" x14ac:dyDescent="0.2">
      <c r="A102" s="3"/>
      <c r="B102" s="9" t="s">
        <v>30</v>
      </c>
      <c r="C102" s="15">
        <v>119922899.73999999</v>
      </c>
      <c r="D102" s="15">
        <v>29242142.379999995</v>
      </c>
      <c r="E102" s="15">
        <v>149165042.12</v>
      </c>
      <c r="F102" s="15">
        <v>134398055</v>
      </c>
      <c r="G102" s="15">
        <v>134398055</v>
      </c>
      <c r="H102" s="25">
        <f>E102-F102</f>
        <v>14766987.120000005</v>
      </c>
    </row>
    <row r="103" spans="1:8" x14ac:dyDescent="0.2">
      <c r="A103" s="3"/>
      <c r="B103" s="9" t="s">
        <v>31</v>
      </c>
      <c r="C103" s="15">
        <v>87857458</v>
      </c>
      <c r="D103" s="15">
        <v>-87857458</v>
      </c>
      <c r="E103" s="15">
        <v>0</v>
      </c>
      <c r="F103" s="15">
        <v>0</v>
      </c>
      <c r="G103" s="15">
        <v>0</v>
      </c>
      <c r="H103" s="25">
        <f t="shared" ref="H103:H110" si="25">E103-F103</f>
        <v>0</v>
      </c>
    </row>
    <row r="104" spans="1:8" x14ac:dyDescent="0.2">
      <c r="A104" s="3"/>
      <c r="B104" s="9" t="s">
        <v>32</v>
      </c>
      <c r="C104" s="15">
        <v>6500000</v>
      </c>
      <c r="D104" s="15">
        <v>6843993.6699999999</v>
      </c>
      <c r="E104" s="15">
        <v>13343993.67</v>
      </c>
      <c r="F104" s="15">
        <v>13296523.68</v>
      </c>
      <c r="G104" s="15">
        <v>10849749.300000001</v>
      </c>
      <c r="H104" s="25">
        <f t="shared" si="25"/>
        <v>47469.990000000224</v>
      </c>
    </row>
    <row r="105" spans="1:8" x14ac:dyDescent="0.2">
      <c r="A105" s="3"/>
      <c r="B105" s="9" t="s">
        <v>33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25">
        <f t="shared" si="25"/>
        <v>0</v>
      </c>
    </row>
    <row r="106" spans="1:8" x14ac:dyDescent="0.2">
      <c r="A106" s="3"/>
      <c r="B106" s="9" t="s">
        <v>34</v>
      </c>
      <c r="C106" s="15">
        <v>510993495.47000003</v>
      </c>
      <c r="D106" s="15">
        <v>-93021104.76000002</v>
      </c>
      <c r="E106" s="15">
        <v>417972390.70999998</v>
      </c>
      <c r="F106" s="15">
        <v>321095867.00999999</v>
      </c>
      <c r="G106" s="15">
        <v>321095867.00999999</v>
      </c>
      <c r="H106" s="25">
        <f t="shared" si="25"/>
        <v>96876523.699999988</v>
      </c>
    </row>
    <row r="107" spans="1:8" x14ac:dyDescent="0.2">
      <c r="A107" s="3"/>
      <c r="B107" s="9" t="s">
        <v>35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25">
        <f t="shared" si="25"/>
        <v>0</v>
      </c>
    </row>
    <row r="108" spans="1:8" x14ac:dyDescent="0.2">
      <c r="A108" s="3"/>
      <c r="B108" s="9" t="s">
        <v>36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25">
        <f t="shared" si="25"/>
        <v>0</v>
      </c>
    </row>
    <row r="109" spans="1:8" x14ac:dyDescent="0.2">
      <c r="A109" s="3"/>
      <c r="B109" s="9" t="s">
        <v>37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25">
        <f t="shared" si="25"/>
        <v>0</v>
      </c>
    </row>
    <row r="110" spans="1:8" x14ac:dyDescent="0.2">
      <c r="A110" s="3"/>
      <c r="B110" s="9" t="s">
        <v>38</v>
      </c>
      <c r="C110" s="15">
        <v>73532866.549999997</v>
      </c>
      <c r="D110" s="15">
        <v>39182342.890000001</v>
      </c>
      <c r="E110" s="15">
        <v>112715209.44</v>
      </c>
      <c r="F110" s="15">
        <v>104654637.68000001</v>
      </c>
      <c r="G110" s="15">
        <v>104654637.92</v>
      </c>
      <c r="H110" s="25">
        <f t="shared" si="25"/>
        <v>8060571.7599999905</v>
      </c>
    </row>
    <row r="111" spans="1:8" s="59" customFormat="1" ht="25.5" customHeight="1" x14ac:dyDescent="0.2">
      <c r="A111" s="60" t="s">
        <v>39</v>
      </c>
      <c r="B111" s="61"/>
      <c r="C111" s="22">
        <f>SUM(C112:C120)</f>
        <v>24825000</v>
      </c>
      <c r="D111" s="22">
        <f t="shared" ref="D111:G111" si="26">SUM(D112:D120)</f>
        <v>-4269666.3699999992</v>
      </c>
      <c r="E111" s="22">
        <f t="shared" si="26"/>
        <v>20555333.630000003</v>
      </c>
      <c r="F111" s="22">
        <f t="shared" si="26"/>
        <v>20552099</v>
      </c>
      <c r="G111" s="22">
        <f t="shared" si="26"/>
        <v>19914599</v>
      </c>
      <c r="H111" s="22">
        <f>SUM(H112:H120)</f>
        <v>3234.6300000008196</v>
      </c>
    </row>
    <row r="112" spans="1:8" x14ac:dyDescent="0.2">
      <c r="A112" s="3"/>
      <c r="B112" s="9" t="s">
        <v>40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25">
        <f t="shared" ref="H112:H147" si="27">E112-F112</f>
        <v>0</v>
      </c>
    </row>
    <row r="113" spans="1:8" x14ac:dyDescent="0.2">
      <c r="A113" s="3"/>
      <c r="B113" s="9" t="s">
        <v>41</v>
      </c>
      <c r="C113" s="15">
        <v>6000000</v>
      </c>
      <c r="D113" s="15">
        <v>-612901</v>
      </c>
      <c r="E113" s="15">
        <v>5387099</v>
      </c>
      <c r="F113" s="15">
        <v>5387099</v>
      </c>
      <c r="G113" s="15">
        <v>5387099</v>
      </c>
      <c r="H113" s="25">
        <f t="shared" si="27"/>
        <v>0</v>
      </c>
    </row>
    <row r="114" spans="1:8" x14ac:dyDescent="0.2">
      <c r="A114" s="3"/>
      <c r="B114" s="9" t="s">
        <v>42</v>
      </c>
      <c r="C114" s="15">
        <v>0</v>
      </c>
      <c r="D114" s="15">
        <v>8823234.6300000008</v>
      </c>
      <c r="E114" s="15">
        <v>8823234.6300000008</v>
      </c>
      <c r="F114" s="15">
        <v>8820000</v>
      </c>
      <c r="G114" s="15">
        <v>8820000</v>
      </c>
      <c r="H114" s="25">
        <f t="shared" si="27"/>
        <v>3234.6300000008196</v>
      </c>
    </row>
    <row r="115" spans="1:8" x14ac:dyDescent="0.2">
      <c r="A115" s="3"/>
      <c r="B115" s="9" t="s">
        <v>43</v>
      </c>
      <c r="C115" s="15">
        <v>18825000</v>
      </c>
      <c r="D115" s="15">
        <v>-12480000</v>
      </c>
      <c r="E115" s="15">
        <v>6345000</v>
      </c>
      <c r="F115" s="15">
        <v>6345000</v>
      </c>
      <c r="G115" s="15">
        <v>5707500</v>
      </c>
      <c r="H115" s="25">
        <f t="shared" si="27"/>
        <v>0</v>
      </c>
    </row>
    <row r="116" spans="1:8" x14ac:dyDescent="0.2">
      <c r="A116" s="3"/>
      <c r="B116" s="9" t="s">
        <v>44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25">
        <f t="shared" si="27"/>
        <v>0</v>
      </c>
    </row>
    <row r="117" spans="1:8" x14ac:dyDescent="0.2">
      <c r="A117" s="3"/>
      <c r="B117" s="9" t="s">
        <v>45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25">
        <f t="shared" si="27"/>
        <v>0</v>
      </c>
    </row>
    <row r="118" spans="1:8" x14ac:dyDescent="0.2">
      <c r="A118" s="3"/>
      <c r="B118" s="9" t="s">
        <v>46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25">
        <f t="shared" si="27"/>
        <v>0</v>
      </c>
    </row>
    <row r="119" spans="1:8" x14ac:dyDescent="0.2">
      <c r="A119" s="3"/>
      <c r="B119" s="9" t="s">
        <v>47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25">
        <f t="shared" si="27"/>
        <v>0</v>
      </c>
    </row>
    <row r="120" spans="1:8" x14ac:dyDescent="0.2">
      <c r="A120" s="3"/>
      <c r="B120" s="9" t="s">
        <v>48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25">
        <f t="shared" si="27"/>
        <v>0</v>
      </c>
    </row>
    <row r="121" spans="1:8" s="59" customFormat="1" x14ac:dyDescent="0.2">
      <c r="A121" s="57" t="s">
        <v>49</v>
      </c>
      <c r="B121" s="58"/>
      <c r="C121" s="22">
        <f>SUM(C122:C130)</f>
        <v>43574626.409999996</v>
      </c>
      <c r="D121" s="22">
        <f t="shared" ref="D121:G121" si="28">SUM(D122:D130)</f>
        <v>84014465.680000007</v>
      </c>
      <c r="E121" s="22">
        <f t="shared" si="28"/>
        <v>127589092.08999999</v>
      </c>
      <c r="F121" s="22">
        <f t="shared" si="28"/>
        <v>10507501.130000001</v>
      </c>
      <c r="G121" s="22">
        <f t="shared" si="28"/>
        <v>10507501.130000001</v>
      </c>
      <c r="H121" s="22">
        <f>SUM(H122:H130)</f>
        <v>117081590.95999999</v>
      </c>
    </row>
    <row r="122" spans="1:8" x14ac:dyDescent="0.2">
      <c r="A122" s="3"/>
      <c r="B122" s="9" t="s">
        <v>50</v>
      </c>
      <c r="C122" s="15">
        <v>2824626.41</v>
      </c>
      <c r="D122" s="15">
        <v>804308.30999999959</v>
      </c>
      <c r="E122" s="15">
        <v>3628934.72</v>
      </c>
      <c r="F122" s="15">
        <v>0</v>
      </c>
      <c r="G122" s="15">
        <v>0</v>
      </c>
      <c r="H122" s="25">
        <f>E122-F122</f>
        <v>3628934.72</v>
      </c>
    </row>
    <row r="123" spans="1:8" x14ac:dyDescent="0.2">
      <c r="A123" s="3"/>
      <c r="B123" s="9" t="s">
        <v>51</v>
      </c>
      <c r="C123" s="15">
        <v>0</v>
      </c>
      <c r="D123" s="15">
        <v>4196.8800000000047</v>
      </c>
      <c r="E123" s="15">
        <v>4196.88</v>
      </c>
      <c r="F123" s="15">
        <v>0</v>
      </c>
      <c r="G123" s="15">
        <v>0</v>
      </c>
      <c r="H123" s="25">
        <f t="shared" ref="H123:H130" si="29">E123-F123</f>
        <v>4196.88</v>
      </c>
    </row>
    <row r="124" spans="1:8" x14ac:dyDescent="0.2">
      <c r="A124" s="3"/>
      <c r="B124" s="9" t="s">
        <v>52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25">
        <f t="shared" si="29"/>
        <v>0</v>
      </c>
    </row>
    <row r="125" spans="1:8" x14ac:dyDescent="0.2">
      <c r="A125" s="3"/>
      <c r="B125" s="9" t="s">
        <v>53</v>
      </c>
      <c r="C125" s="15">
        <v>0</v>
      </c>
      <c r="D125" s="15">
        <v>92985271.720000014</v>
      </c>
      <c r="E125" s="15">
        <v>92985271.719999999</v>
      </c>
      <c r="F125" s="15">
        <v>0</v>
      </c>
      <c r="G125" s="15">
        <v>0</v>
      </c>
      <c r="H125" s="25">
        <f t="shared" si="29"/>
        <v>92985271.719999999</v>
      </c>
    </row>
    <row r="126" spans="1:8" x14ac:dyDescent="0.2">
      <c r="A126" s="3"/>
      <c r="B126" s="9" t="s">
        <v>54</v>
      </c>
      <c r="C126" s="15">
        <v>19750000</v>
      </c>
      <c r="D126" s="15">
        <v>-9242498.8699999992</v>
      </c>
      <c r="E126" s="15">
        <v>10507501.130000001</v>
      </c>
      <c r="F126" s="15">
        <v>10507501.130000001</v>
      </c>
      <c r="G126" s="15">
        <v>10507501.130000001</v>
      </c>
      <c r="H126" s="25">
        <f t="shared" si="29"/>
        <v>0</v>
      </c>
    </row>
    <row r="127" spans="1:8" x14ac:dyDescent="0.2">
      <c r="A127" s="3"/>
      <c r="B127" s="9" t="s">
        <v>55</v>
      </c>
      <c r="C127" s="15">
        <v>21000000</v>
      </c>
      <c r="D127" s="15">
        <v>-536812.36</v>
      </c>
      <c r="E127" s="15">
        <v>20463187.640000001</v>
      </c>
      <c r="F127" s="15">
        <v>0</v>
      </c>
      <c r="G127" s="15">
        <v>0</v>
      </c>
      <c r="H127" s="25">
        <f t="shared" si="29"/>
        <v>20463187.640000001</v>
      </c>
    </row>
    <row r="128" spans="1:8" x14ac:dyDescent="0.2">
      <c r="A128" s="3"/>
      <c r="B128" s="9" t="s">
        <v>56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25">
        <f t="shared" si="29"/>
        <v>0</v>
      </c>
    </row>
    <row r="129" spans="1:8" x14ac:dyDescent="0.2">
      <c r="A129" s="3"/>
      <c r="B129" s="9" t="s">
        <v>57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25">
        <f t="shared" si="29"/>
        <v>0</v>
      </c>
    </row>
    <row r="130" spans="1:8" x14ac:dyDescent="0.2">
      <c r="A130" s="3"/>
      <c r="B130" s="9" t="s">
        <v>58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25">
        <f t="shared" si="29"/>
        <v>0</v>
      </c>
    </row>
    <row r="131" spans="1:8" s="59" customFormat="1" x14ac:dyDescent="0.2">
      <c r="A131" s="57" t="s">
        <v>59</v>
      </c>
      <c r="B131" s="58"/>
      <c r="C131" s="22">
        <f>SUM(C132:C134)</f>
        <v>354088198.06</v>
      </c>
      <c r="D131" s="22">
        <f t="shared" ref="D131:G131" si="30">SUM(D132:D134)</f>
        <v>22538548.649999995</v>
      </c>
      <c r="E131" s="22">
        <f t="shared" si="30"/>
        <v>376626746.70999998</v>
      </c>
      <c r="F131" s="22">
        <f t="shared" si="30"/>
        <v>376033137.56999999</v>
      </c>
      <c r="G131" s="22">
        <f t="shared" si="30"/>
        <v>210717781.06999999</v>
      </c>
      <c r="H131" s="22">
        <f>SUM(H132:H134)</f>
        <v>593609.14000000432</v>
      </c>
    </row>
    <row r="132" spans="1:8" x14ac:dyDescent="0.2">
      <c r="A132" s="16"/>
      <c r="B132" s="9" t="s">
        <v>60</v>
      </c>
      <c r="C132" s="15">
        <v>354088198.06</v>
      </c>
      <c r="D132" s="15">
        <v>3607615.1299999952</v>
      </c>
      <c r="E132" s="15">
        <v>357695813.19</v>
      </c>
      <c r="F132" s="15">
        <v>357102588.31999999</v>
      </c>
      <c r="G132" s="15">
        <v>206540110.88</v>
      </c>
      <c r="H132" s="25">
        <f>E132-F132</f>
        <v>593224.87000000477</v>
      </c>
    </row>
    <row r="133" spans="1:8" x14ac:dyDescent="0.2">
      <c r="A133" s="3"/>
      <c r="B133" s="9" t="s">
        <v>61</v>
      </c>
      <c r="C133" s="15">
        <v>0</v>
      </c>
      <c r="D133" s="15">
        <v>18930933.52</v>
      </c>
      <c r="E133" s="15">
        <v>18930933.52</v>
      </c>
      <c r="F133" s="15">
        <v>18930549.25</v>
      </c>
      <c r="G133" s="15">
        <v>4177670.19</v>
      </c>
      <c r="H133" s="25">
        <f t="shared" ref="H133:H134" si="31">E133-F133</f>
        <v>384.26999999955297</v>
      </c>
    </row>
    <row r="134" spans="1:8" x14ac:dyDescent="0.2">
      <c r="A134" s="3"/>
      <c r="B134" s="9" t="s">
        <v>62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25">
        <f t="shared" si="31"/>
        <v>0</v>
      </c>
    </row>
    <row r="135" spans="1:8" s="59" customFormat="1" x14ac:dyDescent="0.2">
      <c r="A135" s="57" t="s">
        <v>95</v>
      </c>
      <c r="B135" s="58"/>
      <c r="C135" s="22">
        <f>SUM(C136:C143)</f>
        <v>0</v>
      </c>
      <c r="D135" s="22">
        <f t="shared" ref="D135:G135" si="32">SUM(D136:D143)</f>
        <v>0</v>
      </c>
      <c r="E135" s="22">
        <f t="shared" si="32"/>
        <v>0</v>
      </c>
      <c r="F135" s="22">
        <f t="shared" si="32"/>
        <v>0</v>
      </c>
      <c r="G135" s="22">
        <f t="shared" si="32"/>
        <v>0</v>
      </c>
      <c r="H135" s="22">
        <f>SUM(H136:H143)</f>
        <v>0</v>
      </c>
    </row>
    <row r="136" spans="1:8" x14ac:dyDescent="0.2">
      <c r="A136" s="3"/>
      <c r="B136" s="9" t="s">
        <v>64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25">
        <f t="shared" si="27"/>
        <v>0</v>
      </c>
    </row>
    <row r="137" spans="1:8" x14ac:dyDescent="0.2">
      <c r="A137" s="3"/>
      <c r="B137" s="9" t="s">
        <v>65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25">
        <f t="shared" si="27"/>
        <v>0</v>
      </c>
    </row>
    <row r="138" spans="1:8" x14ac:dyDescent="0.2">
      <c r="A138" s="3"/>
      <c r="B138" s="9" t="s">
        <v>66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25">
        <f t="shared" si="27"/>
        <v>0</v>
      </c>
    </row>
    <row r="139" spans="1:8" x14ac:dyDescent="0.2">
      <c r="A139" s="3"/>
      <c r="B139" s="9" t="s">
        <v>67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25">
        <f t="shared" si="27"/>
        <v>0</v>
      </c>
    </row>
    <row r="140" spans="1:8" x14ac:dyDescent="0.2">
      <c r="A140" s="3"/>
      <c r="B140" s="9" t="s">
        <v>68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25">
        <f t="shared" si="27"/>
        <v>0</v>
      </c>
    </row>
    <row r="141" spans="1:8" x14ac:dyDescent="0.2">
      <c r="A141" s="3"/>
      <c r="B141" s="9" t="s">
        <v>69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25">
        <f t="shared" si="27"/>
        <v>0</v>
      </c>
    </row>
    <row r="142" spans="1:8" x14ac:dyDescent="0.2">
      <c r="A142" s="3"/>
      <c r="B142" s="9" t="s">
        <v>70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25">
        <f t="shared" si="27"/>
        <v>0</v>
      </c>
    </row>
    <row r="143" spans="1:8" x14ac:dyDescent="0.2">
      <c r="A143" s="3"/>
      <c r="B143" s="9" t="s">
        <v>71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25">
        <f t="shared" si="27"/>
        <v>0</v>
      </c>
    </row>
    <row r="144" spans="1:8" s="59" customFormat="1" x14ac:dyDescent="0.2">
      <c r="A144" s="57" t="s">
        <v>72</v>
      </c>
      <c r="B144" s="58"/>
      <c r="C144" s="22">
        <f>SUM(C145:C147)</f>
        <v>0</v>
      </c>
      <c r="D144" s="22">
        <f t="shared" ref="D144:G144" si="33">SUM(D145:D147)</f>
        <v>0</v>
      </c>
      <c r="E144" s="22">
        <f t="shared" si="33"/>
        <v>0</v>
      </c>
      <c r="F144" s="22">
        <f t="shared" si="33"/>
        <v>0</v>
      </c>
      <c r="G144" s="22">
        <f t="shared" si="33"/>
        <v>0</v>
      </c>
      <c r="H144" s="22">
        <f>SUM(H145:H147)</f>
        <v>0</v>
      </c>
    </row>
    <row r="145" spans="1:12" x14ac:dyDescent="0.2">
      <c r="A145" s="3"/>
      <c r="B145" s="9" t="s">
        <v>73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25">
        <f t="shared" si="27"/>
        <v>0</v>
      </c>
    </row>
    <row r="146" spans="1:12" x14ac:dyDescent="0.2">
      <c r="A146" s="3"/>
      <c r="B146" s="9" t="s">
        <v>74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25">
        <f t="shared" si="27"/>
        <v>0</v>
      </c>
    </row>
    <row r="147" spans="1:12" x14ac:dyDescent="0.2">
      <c r="A147" s="3"/>
      <c r="B147" s="9" t="s">
        <v>75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25">
        <f t="shared" si="27"/>
        <v>0</v>
      </c>
    </row>
    <row r="148" spans="1:12" s="59" customFormat="1" x14ac:dyDescent="0.2">
      <c r="A148" s="57" t="s">
        <v>76</v>
      </c>
      <c r="B148" s="58"/>
      <c r="C148" s="22">
        <f>SUM(C149:C155)</f>
        <v>240544973.09</v>
      </c>
      <c r="D148" s="22">
        <f t="shared" ref="D148:G148" si="34">SUM(D149:D155)</f>
        <v>-29341879.640000001</v>
      </c>
      <c r="E148" s="22">
        <f t="shared" si="34"/>
        <v>211203093.44999999</v>
      </c>
      <c r="F148" s="22">
        <f t="shared" si="34"/>
        <v>211203093.44999999</v>
      </c>
      <c r="G148" s="22">
        <f t="shared" si="34"/>
        <v>211203093.44999999</v>
      </c>
      <c r="H148" s="22">
        <f>SUM(H149:H155)</f>
        <v>0</v>
      </c>
    </row>
    <row r="149" spans="1:12" x14ac:dyDescent="0.2">
      <c r="A149" s="3"/>
      <c r="B149" s="9" t="s">
        <v>77</v>
      </c>
      <c r="C149" s="15">
        <v>114059568.03</v>
      </c>
      <c r="D149" s="15">
        <v>0</v>
      </c>
      <c r="E149" s="15">
        <v>114059568.03</v>
      </c>
      <c r="F149" s="15">
        <v>114059568.03</v>
      </c>
      <c r="G149" s="15">
        <v>114059568.03</v>
      </c>
      <c r="H149" s="25">
        <f>E149-F149</f>
        <v>0</v>
      </c>
    </row>
    <row r="150" spans="1:12" x14ac:dyDescent="0.2">
      <c r="A150" s="3"/>
      <c r="B150" s="9" t="s">
        <v>78</v>
      </c>
      <c r="C150" s="15">
        <v>123278405.06</v>
      </c>
      <c r="D150" s="15">
        <v>-26134879.640000001</v>
      </c>
      <c r="E150" s="15">
        <v>97143525.420000002</v>
      </c>
      <c r="F150" s="15">
        <v>97143525.420000002</v>
      </c>
      <c r="G150" s="15">
        <v>97143525.420000002</v>
      </c>
      <c r="H150" s="25">
        <f t="shared" ref="H150:H155" si="35">E150-F150</f>
        <v>0</v>
      </c>
    </row>
    <row r="151" spans="1:12" x14ac:dyDescent="0.2">
      <c r="A151" s="3"/>
      <c r="B151" s="9" t="s">
        <v>79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25">
        <f t="shared" si="35"/>
        <v>0</v>
      </c>
    </row>
    <row r="152" spans="1:12" x14ac:dyDescent="0.2">
      <c r="A152" s="3"/>
      <c r="B152" s="9" t="s">
        <v>80</v>
      </c>
      <c r="C152" s="15">
        <v>3207000</v>
      </c>
      <c r="D152" s="15">
        <v>-3207000</v>
      </c>
      <c r="E152" s="15">
        <v>0</v>
      </c>
      <c r="F152" s="15">
        <v>0</v>
      </c>
      <c r="G152" s="15">
        <v>0</v>
      </c>
      <c r="H152" s="25">
        <f t="shared" si="35"/>
        <v>0</v>
      </c>
    </row>
    <row r="153" spans="1:12" x14ac:dyDescent="0.2">
      <c r="A153" s="3"/>
      <c r="B153" s="9" t="s">
        <v>81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25">
        <f t="shared" si="35"/>
        <v>0</v>
      </c>
    </row>
    <row r="154" spans="1:12" x14ac:dyDescent="0.2">
      <c r="A154" s="3"/>
      <c r="B154" s="9" t="s">
        <v>82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25">
        <f t="shared" si="35"/>
        <v>0</v>
      </c>
      <c r="K154" s="62"/>
      <c r="L154" s="62"/>
    </row>
    <row r="155" spans="1:12" x14ac:dyDescent="0.2">
      <c r="A155" s="3"/>
      <c r="B155" s="9" t="s">
        <v>83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25">
        <f t="shared" si="35"/>
        <v>0</v>
      </c>
    </row>
    <row r="156" spans="1:12" x14ac:dyDescent="0.2">
      <c r="A156" s="3"/>
      <c r="B156" s="9"/>
      <c r="C156" s="1"/>
      <c r="D156" s="1"/>
      <c r="E156" s="1"/>
      <c r="F156" s="1"/>
      <c r="G156" s="2"/>
      <c r="H156" s="21"/>
    </row>
    <row r="157" spans="1:12" x14ac:dyDescent="0.2">
      <c r="A157" s="55" t="s">
        <v>85</v>
      </c>
      <c r="B157" s="56"/>
      <c r="C157" s="18">
        <f t="shared" ref="C157:G157" si="36">C8+C82</f>
        <v>12491139903.440001</v>
      </c>
      <c r="D157" s="18">
        <f t="shared" si="36"/>
        <v>58878570.579999968</v>
      </c>
      <c r="E157" s="18">
        <f t="shared" si="36"/>
        <v>12550018474.02</v>
      </c>
      <c r="F157" s="18">
        <f t="shared" si="36"/>
        <v>10521095922.720001</v>
      </c>
      <c r="G157" s="18">
        <f t="shared" si="36"/>
        <v>10176430625.32</v>
      </c>
      <c r="H157" s="18">
        <f>H8+H82</f>
        <v>2028922551.2999997</v>
      </c>
    </row>
    <row r="158" spans="1:12" ht="12.75" thickBot="1" x14ac:dyDescent="0.25">
      <c r="A158" s="6"/>
      <c r="B158" s="10"/>
      <c r="C158" s="4"/>
      <c r="D158" s="4"/>
      <c r="E158" s="4"/>
      <c r="F158" s="4"/>
      <c r="G158" s="5"/>
      <c r="H158" s="5"/>
    </row>
    <row r="160" spans="1:12" s="8" customFormat="1" x14ac:dyDescent="0.2">
      <c r="A160" s="8" t="s">
        <v>87</v>
      </c>
      <c r="B160" s="12"/>
    </row>
    <row r="161" spans="2:6" s="8" customFormat="1" x14ac:dyDescent="0.2">
      <c r="B161" s="12"/>
    </row>
    <row r="162" spans="2:6" s="8" customFormat="1" x14ac:dyDescent="0.2">
      <c r="B162" s="12"/>
    </row>
    <row r="163" spans="2:6" s="8" customFormat="1" x14ac:dyDescent="0.2">
      <c r="B163" s="12"/>
    </row>
    <row r="164" spans="2:6" s="8" customFormat="1" ht="12.75" thickBot="1" x14ac:dyDescent="0.25">
      <c r="B164" s="12"/>
    </row>
    <row r="165" spans="2:6" s="8" customFormat="1" ht="15" customHeight="1" x14ac:dyDescent="0.2">
      <c r="B165" s="12"/>
      <c r="C165" s="29" t="s">
        <v>88</v>
      </c>
      <c r="D165" s="29"/>
      <c r="E165" s="29"/>
      <c r="F165" s="29"/>
    </row>
    <row r="166" spans="2:6" s="8" customFormat="1" ht="15" customHeight="1" x14ac:dyDescent="0.2">
      <c r="B166" s="12"/>
      <c r="C166" s="30" t="s">
        <v>89</v>
      </c>
      <c r="D166" s="30"/>
      <c r="E166" s="30"/>
      <c r="F166" s="30"/>
    </row>
    <row r="167" spans="2:6" s="8" customFormat="1" ht="15" customHeight="1" x14ac:dyDescent="0.2">
      <c r="B167" s="12"/>
      <c r="C167" s="30" t="s">
        <v>90</v>
      </c>
      <c r="D167" s="30"/>
      <c r="E167" s="30"/>
      <c r="F167" s="30"/>
    </row>
    <row r="168" spans="2:6" s="8" customFormat="1" x14ac:dyDescent="0.2">
      <c r="B168" s="12"/>
    </row>
  </sheetData>
  <mergeCells count="33">
    <mergeCell ref="A157:B157"/>
    <mergeCell ref="A121:B121"/>
    <mergeCell ref="A111:B111"/>
    <mergeCell ref="A101:B101"/>
    <mergeCell ref="A91:B91"/>
    <mergeCell ref="A131:B131"/>
    <mergeCell ref="A81:B81"/>
    <mergeCell ref="A82:B82"/>
    <mergeCell ref="A135:B135"/>
    <mergeCell ref="A144:B144"/>
    <mergeCell ref="A148:B148"/>
    <mergeCell ref="A83:B83"/>
    <mergeCell ref="A37:B37"/>
    <mergeCell ref="A57:B57"/>
    <mergeCell ref="A61:B61"/>
    <mergeCell ref="A69:B69"/>
    <mergeCell ref="A73:B73"/>
    <mergeCell ref="C165:F165"/>
    <mergeCell ref="C166:F166"/>
    <mergeCell ref="C167:F16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</mergeCells>
  <printOptions horizontalCentered="1"/>
  <pageMargins left="0.70866141732283472" right="0.70866141732283472" top="0.98425196850393704" bottom="1.3385826771653544" header="0.31496062992125984" footer="0.31496062992125984"/>
  <pageSetup scale="74" fitToHeight="0" orientation="landscape" r:id="rId1"/>
  <rowBreaks count="2" manualBreakCount="2">
    <brk id="49" max="7" man="1"/>
    <brk id="10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6A OBJ.GTO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HP</cp:lastModifiedBy>
  <cp:lastPrinted>2025-10-17T18:07:05Z</cp:lastPrinted>
  <dcterms:created xsi:type="dcterms:W3CDTF">2025-04-04T18:08:52Z</dcterms:created>
  <dcterms:modified xsi:type="dcterms:W3CDTF">2026-01-19T19:22:32Z</dcterms:modified>
</cp:coreProperties>
</file>