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6A OBJ.GTO LDF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56" i="1" l="1"/>
  <c r="G155" i="1"/>
  <c r="G154" i="1"/>
  <c r="G152" i="1"/>
  <c r="F149" i="1"/>
  <c r="E149" i="1"/>
  <c r="D149" i="1"/>
  <c r="G149" i="1" s="1"/>
  <c r="C149" i="1"/>
  <c r="B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F137" i="1"/>
  <c r="E137" i="1"/>
  <c r="D137" i="1"/>
  <c r="C137" i="1"/>
  <c r="B137" i="1"/>
  <c r="G136" i="1"/>
  <c r="G135" i="1"/>
  <c r="G133" i="1"/>
  <c r="F133" i="1"/>
  <c r="E133" i="1"/>
  <c r="D133" i="1"/>
  <c r="C133" i="1"/>
  <c r="B133" i="1"/>
  <c r="G132" i="1"/>
  <c r="G131" i="1"/>
  <c r="G130" i="1"/>
  <c r="G127" i="1"/>
  <c r="G126" i="1"/>
  <c r="G125" i="1"/>
  <c r="G123" i="1"/>
  <c r="F123" i="1"/>
  <c r="E123" i="1"/>
  <c r="D123" i="1"/>
  <c r="C123" i="1"/>
  <c r="B123" i="1"/>
  <c r="G122" i="1"/>
  <c r="G121" i="1"/>
  <c r="G120" i="1"/>
  <c r="G119" i="1"/>
  <c r="G118" i="1"/>
  <c r="G114" i="1"/>
  <c r="G113" i="1"/>
  <c r="F113" i="1"/>
  <c r="E113" i="1"/>
  <c r="D113" i="1"/>
  <c r="C113" i="1"/>
  <c r="B113" i="1"/>
  <c r="G111" i="1"/>
  <c r="G110" i="1"/>
  <c r="G109" i="1"/>
  <c r="G107" i="1"/>
  <c r="F103" i="1"/>
  <c r="E103" i="1"/>
  <c r="D103" i="1"/>
  <c r="G103" i="1" s="1"/>
  <c r="C103" i="1"/>
  <c r="B103" i="1"/>
  <c r="G97" i="1"/>
  <c r="G96" i="1"/>
  <c r="G94" i="1"/>
  <c r="F93" i="1"/>
  <c r="F84" i="1" s="1"/>
  <c r="E93" i="1"/>
  <c r="E84" i="1" s="1"/>
  <c r="E158" i="1" s="1"/>
  <c r="D93" i="1"/>
  <c r="G93" i="1" s="1"/>
  <c r="C93" i="1"/>
  <c r="B93" i="1"/>
  <c r="B84" i="1" s="1"/>
  <c r="G92" i="1"/>
  <c r="G91" i="1"/>
  <c r="G90" i="1"/>
  <c r="G89" i="1"/>
  <c r="G88" i="1"/>
  <c r="G87" i="1"/>
  <c r="G86" i="1"/>
  <c r="G85" i="1"/>
  <c r="D84" i="1"/>
  <c r="G84" i="1" s="1"/>
  <c r="G158" i="1" s="1"/>
  <c r="C84" i="1"/>
  <c r="C158" i="1" s="1"/>
  <c r="G83" i="1"/>
  <c r="G82" i="1"/>
  <c r="G81" i="1"/>
  <c r="G80" i="1"/>
  <c r="G78" i="1"/>
  <c r="G75" i="1"/>
  <c r="F75" i="1"/>
  <c r="E75" i="1"/>
  <c r="D75" i="1"/>
  <c r="C75" i="1"/>
  <c r="B75" i="1"/>
  <c r="G74" i="1"/>
  <c r="G73" i="1"/>
  <c r="G72" i="1"/>
  <c r="G71" i="1"/>
  <c r="G69" i="1"/>
  <c r="G68" i="1"/>
  <c r="G67" i="1"/>
  <c r="G66" i="1"/>
  <c r="G65" i="1"/>
  <c r="G64" i="1"/>
  <c r="G63" i="1"/>
  <c r="F63" i="1"/>
  <c r="E63" i="1"/>
  <c r="D63" i="1"/>
  <c r="C63" i="1"/>
  <c r="B63" i="1"/>
  <c r="G62" i="1"/>
  <c r="G61" i="1"/>
  <c r="G59" i="1"/>
  <c r="F59" i="1"/>
  <c r="E59" i="1"/>
  <c r="D59" i="1"/>
  <c r="C59" i="1"/>
  <c r="B59" i="1"/>
  <c r="G57" i="1"/>
  <c r="G56" i="1"/>
  <c r="G49" i="1"/>
  <c r="F49" i="1"/>
  <c r="E49" i="1"/>
  <c r="D49" i="1"/>
  <c r="C49" i="1"/>
  <c r="B49" i="1"/>
  <c r="G48" i="1"/>
  <c r="G47" i="1"/>
  <c r="G46" i="1"/>
  <c r="G44" i="1"/>
  <c r="G40" i="1"/>
  <c r="F39" i="1"/>
  <c r="E39" i="1"/>
  <c r="D39" i="1"/>
  <c r="G39" i="1" s="1"/>
  <c r="C39" i="1"/>
  <c r="B39" i="1"/>
  <c r="G29" i="1"/>
  <c r="F29" i="1"/>
  <c r="E29" i="1"/>
  <c r="D29" i="1"/>
  <c r="C29" i="1"/>
  <c r="B29" i="1"/>
  <c r="G27" i="1"/>
  <c r="G19" i="1"/>
  <c r="F19" i="1"/>
  <c r="E19" i="1"/>
  <c r="D19" i="1"/>
  <c r="C19" i="1"/>
  <c r="B19" i="1"/>
  <c r="G18" i="1"/>
  <c r="F11" i="1"/>
  <c r="F10" i="1" s="1"/>
  <c r="E11" i="1"/>
  <c r="E10" i="1" s="1"/>
  <c r="G10" i="1" s="1"/>
  <c r="D11" i="1"/>
  <c r="G11" i="1" s="1"/>
  <c r="C11" i="1"/>
  <c r="B11" i="1"/>
  <c r="B10" i="1" s="1"/>
  <c r="B158" i="1" s="1"/>
  <c r="D10" i="1"/>
  <c r="C10" i="1"/>
  <c r="F158" i="1" l="1"/>
  <c r="D158" i="1"/>
</calcChain>
</file>

<file path=xl/sharedStrings.xml><?xml version="1.0" encoding="utf-8"?>
<sst xmlns="http://schemas.openxmlformats.org/spreadsheetml/2006/main" count="160" uniqueCount="88">
  <si>
    <t>Municipio de Guadalajara</t>
  </si>
  <si>
    <t>Estado Analítico del Ejercicio Presupuesto de Egresos</t>
  </si>
  <si>
    <t>Clasificación por Objeto del Gasto</t>
  </si>
  <si>
    <t>Dato del 1 de enero al 31 de marzo de 2025</t>
  </si>
  <si>
    <t>Egresos</t>
  </si>
  <si>
    <t>Concepto</t>
  </si>
  <si>
    <t>Aprobado</t>
  </si>
  <si>
    <t>Ampliaciones/
(Reducciones)</t>
  </si>
  <si>
    <t>Modificado</t>
  </si>
  <si>
    <t>Devengado</t>
  </si>
  <si>
    <t>Pagado</t>
  </si>
  <si>
    <t>Subejercicio</t>
  </si>
  <si>
    <t>I .Gasto No Etiquetado</t>
  </si>
  <si>
    <t>A. SERVICIOS PERSONALES</t>
  </si>
  <si>
    <t xml:space="preserve">    a1. REMUNERACIONES AL PERSONAL DE CARACTER PERMANENTE</t>
  </si>
  <si>
    <t xml:space="preserve">    a2. REMUNERACIONES AL PERSONAL DE CARACTER TRANSITORIO</t>
  </si>
  <si>
    <t xml:space="preserve">    a3. REMUNERACIONES ADICIONALES Y ESPECIALES</t>
  </si>
  <si>
    <t xml:space="preserve">    a4. SEGURIDAD SOCIAL</t>
  </si>
  <si>
    <t xml:space="preserve">    a5. OTRAS PRESTACIONES SOCIALES Y ECONOMICAS</t>
  </si>
  <si>
    <t xml:space="preserve">    a6. PREVISIONES</t>
  </si>
  <si>
    <t xml:space="preserve">    a7. PAGO DE ESTIMULOS A SERVIDORES PUBLICOS</t>
  </si>
  <si>
    <t>B. MATERIALES Y SUMINISTROS</t>
  </si>
  <si>
    <t xml:space="preserve">    b1. MATERIALES DE ADMINISTRACION, EMISION DE DOCUMENTOS Y ARTICULOS OFICIALES</t>
  </si>
  <si>
    <t xml:space="preserve">    b2. ALIMENTOS Y UTENSILIOS</t>
  </si>
  <si>
    <t xml:space="preserve">    b3. MATERIAS PRIMAS Y MATERIALES DE PRODUCCION Y COMERCIALIZACION</t>
  </si>
  <si>
    <t xml:space="preserve">    b4. MATERIALES Y ARTICULOS DE CONSTRUCCION Y DE REPARACION</t>
  </si>
  <si>
    <t xml:space="preserve">    b5. PRODUCTOS QUIMICOS, FARMACEUTICOS Y DE LABORATORIO</t>
  </si>
  <si>
    <t xml:space="preserve">    b6. COMBUSTIBLES, LUBRICANTES Y ADITIVOS</t>
  </si>
  <si>
    <t xml:space="preserve">    b7. VESTUARIO, BLANCOS, PRENDAS DE PROTECCION Y ARTICULOS DEPORTIVOS</t>
  </si>
  <si>
    <t xml:space="preserve">    b8. MATERIALES Y SUMINISTROS PARA SEGURIDAD</t>
  </si>
  <si>
    <t xml:space="preserve">    b9. HERRAMIENTAS, REFACCIONES Y ACCESORIOS MENORES</t>
  </si>
  <si>
    <t>C. SERVICIOS GENERALES</t>
  </si>
  <si>
    <t xml:space="preserve">    c1. SERVICIOS BASICOS</t>
  </si>
  <si>
    <t xml:space="preserve">    c2. SERVICIOS DE ARRENDAMIENTO</t>
  </si>
  <si>
    <t xml:space="preserve">    c3. SERVICIOS PROFESIONALES, CIENTIFICOS, TECNICOS Y OTROS SERVICIOS</t>
  </si>
  <si>
    <t xml:space="preserve">    c4.  SERVICIOS FINANCIEROS, BANCARIOS Y COMERCIALES</t>
  </si>
  <si>
    <t xml:space="preserve">    c5. SERVICIOS DE INSTALACION, REPARACION, MANTENIMIENTO Y CONSERVACION</t>
  </si>
  <si>
    <t xml:space="preserve">    c6. SERVICIOS DE COMUNICACION SOCIAL Y PUBLICIDAD</t>
  </si>
  <si>
    <t xml:space="preserve">    c7. SERVICIOS DE TRASLADO Y VIATICOS</t>
  </si>
  <si>
    <t xml:space="preserve">    c8. SERVICIOS OFICIALES</t>
  </si>
  <si>
    <t xml:space="preserve">    c9. OTROS SERVICIOS GENERALES</t>
  </si>
  <si>
    <t>D. TRANSFERENCIAS, ASIGNACIONES, SUBSIDIOS Y OTRAS AYUDAS</t>
  </si>
  <si>
    <t xml:space="preserve">    d1. TRANSFERENCIAS INTERNAS Y ASIGNACIONES AL SECTOR PUBLICO</t>
  </si>
  <si>
    <t xml:space="preserve">    d2. TRANSFERENCIAS AL RESTO DEL SECTOR PUBLICO</t>
  </si>
  <si>
    <t xml:space="preserve">    d3. SUBSIDIOS Y SUBVENCIONES</t>
  </si>
  <si>
    <t xml:space="preserve">    d4. AYUDAS SOCIALES</t>
  </si>
  <si>
    <t xml:space="preserve">    d5. PENSIONES Y JUBILACIONES</t>
  </si>
  <si>
    <t xml:space="preserve">    d6. TRANSFERENCIAS A FIDEICOMISOS, MANDATOS Y OTROS ANALOGOS</t>
  </si>
  <si>
    <t xml:space="preserve">    d7.  TRANSFERENCIAS A LA SEGURIDAD SOCIAL</t>
  </si>
  <si>
    <t xml:space="preserve">    d8. DONATIVOS</t>
  </si>
  <si>
    <t xml:space="preserve">    d9. TRANSFERENCIAS AL EXTERIOR</t>
  </si>
  <si>
    <t>E. BIENES MUEBLES, INMUEBLES E INTANGIBLES</t>
  </si>
  <si>
    <t xml:space="preserve">    e1. MOBILIARIO Y EQUIPO DE ADMINISTRACION</t>
  </si>
  <si>
    <t xml:space="preserve">    e2. MOBILIARIO Y EQUIPO EDUCACIONAL Y RECREATIVO</t>
  </si>
  <si>
    <t xml:space="preserve">    e3.  EQUIPO E INSTRUMENTAL MEDICO Y DE LABORATORIO</t>
  </si>
  <si>
    <t xml:space="preserve">    e4. VEHICULOS Y EQUIPO DE TRANSPORTE</t>
  </si>
  <si>
    <t xml:space="preserve">    e5. EQUIPO DE DEFENSA Y SEGURIDAD</t>
  </si>
  <si>
    <t xml:space="preserve">    e6. MAQUINARIA, OTROS EQUIPOS Y HERRAMIENTAS</t>
  </si>
  <si>
    <t xml:space="preserve">    e7.  ACTIVOS BIOLOGICOS</t>
  </si>
  <si>
    <t xml:space="preserve">    e8. BIENES INMUEBLES</t>
  </si>
  <si>
    <t xml:space="preserve">    e9. ACTIVOS INTANGIBLES</t>
  </si>
  <si>
    <t>F. INVERSION PUBLICA</t>
  </si>
  <si>
    <t xml:space="preserve">    f1. OBRA PUBLICA EN BIENES DE DOMINIO PUBLICO</t>
  </si>
  <si>
    <t xml:space="preserve">    f2. OBRA PUBLICA EN BIENES PROPIOS</t>
  </si>
  <si>
    <t xml:space="preserve">    f3. PROYECTOS PRODUCTIVOS Y ACCIONES DE FOMENTO</t>
  </si>
  <si>
    <t>G. INVERSIONES FINANCIERAS Y OTRAS PROVISIONES</t>
  </si>
  <si>
    <t xml:space="preserve">    g1. INVERSIONES PARA EL FOMENTO DE ACTIVIDADES PRODUCTIVAS</t>
  </si>
  <si>
    <t xml:space="preserve">    g2. ACCIONES Y PARTICIPACIONES DE CAPITAL</t>
  </si>
  <si>
    <t xml:space="preserve">    g3. COMPRA DE TITULOS Y VALORES</t>
  </si>
  <si>
    <t xml:space="preserve">    g4.  CONCESION DE PRESTAMOS</t>
  </si>
  <si>
    <t xml:space="preserve">    g5.  INVERSIONES EN FIDEICOMISOS, MANDATOS Y OTROS ANALOGOS</t>
  </si>
  <si>
    <t xml:space="preserve">    g6. OTRAS INVERSIONES FINANCIERAS</t>
  </si>
  <si>
    <t xml:space="preserve">    g7. PROVISIONES PARA CONTINGENCIAS Y OTRAS EROGACIONES ESPECIALES</t>
  </si>
  <si>
    <t>H. PARTICIPACIONES Y APORTACIONES</t>
  </si>
  <si>
    <t xml:space="preserve">    h1. PARTICIPACIONES</t>
  </si>
  <si>
    <t xml:space="preserve">    h2. APORTACIONES</t>
  </si>
  <si>
    <t xml:space="preserve">    h3. CONVENIOS</t>
  </si>
  <si>
    <t>I.  DEUDA PUBLICA</t>
  </si>
  <si>
    <t xml:space="preserve">    i1. AMORTIZACION DE LA DEUDA PUBLICA</t>
  </si>
  <si>
    <t xml:space="preserve">    i2. INTERESES DE LA DEUDA PUBLICA</t>
  </si>
  <si>
    <t xml:space="preserve">    i3. COMISIONES DE LA DEUDA PUBLICA</t>
  </si>
  <si>
    <t xml:space="preserve">    i4. GASTOS DE LA DEUDA PUBLICA</t>
  </si>
  <si>
    <t xml:space="preserve">    i5. COSTO POR COBERTURAS</t>
  </si>
  <si>
    <t xml:space="preserve">    i6. APOYOS FINANCIEROS</t>
  </si>
  <si>
    <t xml:space="preserve">    i7. ADEUDOS DE EJERCICIOS FISCALES ANTERIORES (ADEFAS)</t>
  </si>
  <si>
    <t>II .Gasto Etiquetado</t>
  </si>
  <si>
    <t xml:space="preserve"> </t>
  </si>
  <si>
    <t>III.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</si>
</sst>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/>
    <xf numFmtId="0" fontId="0" fillId="0" borderId="0" xfId="0" applyFill="1" applyBorder="1"/>
    <xf numFmtId="0" fontId="2" fillId="3" borderId="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</xf>
    <xf numFmtId="164" fontId="2" fillId="4" borderId="6" xfId="0" applyNumberFormat="1" applyFont="1" applyFill="1" applyBorder="1" applyAlignment="1" applyProtection="1">
      <alignment vertical="center"/>
    </xf>
    <xf numFmtId="164" fontId="0" fillId="4" borderId="0" xfId="0" applyNumberFormat="1" applyFill="1" applyBorder="1"/>
    <xf numFmtId="164" fontId="0" fillId="4" borderId="0" xfId="0" applyNumberFormat="1" applyFill="1"/>
    <xf numFmtId="0" fontId="0" fillId="4" borderId="0" xfId="0" applyFill="1"/>
    <xf numFmtId="164" fontId="2" fillId="0" borderId="0" xfId="0" applyNumberFormat="1" applyFont="1" applyFill="1" applyBorder="1" applyAlignment="1" applyProtection="1">
      <alignment vertical="center"/>
    </xf>
    <xf numFmtId="164" fontId="2" fillId="0" borderId="6" xfId="0" applyNumberFormat="1" applyFont="1" applyFill="1" applyBorder="1" applyAlignment="1" applyProtection="1">
      <alignment vertical="center"/>
    </xf>
    <xf numFmtId="164" fontId="0" fillId="0" borderId="0" xfId="0" applyNumberFormat="1" applyFill="1"/>
    <xf numFmtId="0" fontId="3" fillId="0" borderId="0" xfId="0" applyFont="1" applyFill="1"/>
    <xf numFmtId="0" fontId="4" fillId="0" borderId="5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164" fontId="4" fillId="0" borderId="6" xfId="0" applyNumberFormat="1" applyFont="1" applyFill="1" applyBorder="1" applyAlignment="1" applyProtection="1">
      <alignment vertical="center"/>
    </xf>
    <xf numFmtId="16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NumberFormat="1" applyFill="1"/>
    <xf numFmtId="0" fontId="0" fillId="0" borderId="6" xfId="0" applyNumberFormat="1" applyFill="1" applyBorder="1"/>
    <xf numFmtId="44" fontId="0" fillId="0" borderId="0" xfId="0" applyNumberFormat="1" applyFill="1"/>
    <xf numFmtId="0" fontId="2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44" fontId="0" fillId="0" borderId="0" xfId="0" applyNumberFormat="1" applyFill="1" applyBorder="1"/>
    <xf numFmtId="44" fontId="0" fillId="0" borderId="0" xfId="1" applyFont="1" applyFill="1"/>
    <xf numFmtId="44" fontId="0" fillId="0" borderId="0" xfId="1" applyFont="1" applyFill="1" applyBorder="1"/>
    <xf numFmtId="0" fontId="0" fillId="4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4"/>
  <sheetViews>
    <sheetView tabSelected="1" workbookViewId="0">
      <selection activeCell="A15" sqref="A15"/>
    </sheetView>
  </sheetViews>
  <sheetFormatPr baseColWidth="10" defaultRowHeight="15" x14ac:dyDescent="0.25"/>
  <cols>
    <col min="1" max="1" width="56" style="20" customWidth="1"/>
    <col min="2" max="2" width="20" bestFit="1" customWidth="1"/>
    <col min="3" max="3" width="18.140625" bestFit="1" customWidth="1"/>
    <col min="4" max="4" width="21.7109375" customWidth="1"/>
    <col min="5" max="5" width="18.5703125" customWidth="1"/>
    <col min="6" max="6" width="18.85546875" customWidth="1"/>
    <col min="7" max="7" width="20.5703125" style="41" customWidth="1"/>
    <col min="8" max="8" width="18.5703125" style="2" bestFit="1" customWidth="1"/>
    <col min="9" max="9" width="16.42578125" bestFit="1" customWidth="1"/>
    <col min="257" max="257" width="56" customWidth="1"/>
    <col min="258" max="258" width="20" bestFit="1" customWidth="1"/>
    <col min="259" max="259" width="18.140625" bestFit="1" customWidth="1"/>
    <col min="260" max="260" width="21.7109375" customWidth="1"/>
    <col min="261" max="261" width="18.5703125" customWidth="1"/>
    <col min="262" max="262" width="18.85546875" customWidth="1"/>
    <col min="263" max="263" width="20.5703125" customWidth="1"/>
    <col min="264" max="264" width="18.5703125" bestFit="1" customWidth="1"/>
    <col min="265" max="265" width="16.42578125" bestFit="1" customWidth="1"/>
    <col min="513" max="513" width="56" customWidth="1"/>
    <col min="514" max="514" width="20" bestFit="1" customWidth="1"/>
    <col min="515" max="515" width="18.140625" bestFit="1" customWidth="1"/>
    <col min="516" max="516" width="21.7109375" customWidth="1"/>
    <col min="517" max="517" width="18.5703125" customWidth="1"/>
    <col min="518" max="518" width="18.85546875" customWidth="1"/>
    <col min="519" max="519" width="20.5703125" customWidth="1"/>
    <col min="520" max="520" width="18.5703125" bestFit="1" customWidth="1"/>
    <col min="521" max="521" width="16.42578125" bestFit="1" customWidth="1"/>
    <col min="769" max="769" width="56" customWidth="1"/>
    <col min="770" max="770" width="20" bestFit="1" customWidth="1"/>
    <col min="771" max="771" width="18.140625" bestFit="1" customWidth="1"/>
    <col min="772" max="772" width="21.7109375" customWidth="1"/>
    <col min="773" max="773" width="18.5703125" customWidth="1"/>
    <col min="774" max="774" width="18.85546875" customWidth="1"/>
    <col min="775" max="775" width="20.5703125" customWidth="1"/>
    <col min="776" max="776" width="18.5703125" bestFit="1" customWidth="1"/>
    <col min="777" max="777" width="16.42578125" bestFit="1" customWidth="1"/>
    <col min="1025" max="1025" width="56" customWidth="1"/>
    <col min="1026" max="1026" width="20" bestFit="1" customWidth="1"/>
    <col min="1027" max="1027" width="18.140625" bestFit="1" customWidth="1"/>
    <col min="1028" max="1028" width="21.7109375" customWidth="1"/>
    <col min="1029" max="1029" width="18.5703125" customWidth="1"/>
    <col min="1030" max="1030" width="18.85546875" customWidth="1"/>
    <col min="1031" max="1031" width="20.5703125" customWidth="1"/>
    <col min="1032" max="1032" width="18.5703125" bestFit="1" customWidth="1"/>
    <col min="1033" max="1033" width="16.42578125" bestFit="1" customWidth="1"/>
    <col min="1281" max="1281" width="56" customWidth="1"/>
    <col min="1282" max="1282" width="20" bestFit="1" customWidth="1"/>
    <col min="1283" max="1283" width="18.140625" bestFit="1" customWidth="1"/>
    <col min="1284" max="1284" width="21.7109375" customWidth="1"/>
    <col min="1285" max="1285" width="18.5703125" customWidth="1"/>
    <col min="1286" max="1286" width="18.85546875" customWidth="1"/>
    <col min="1287" max="1287" width="20.5703125" customWidth="1"/>
    <col min="1288" max="1288" width="18.5703125" bestFit="1" customWidth="1"/>
    <col min="1289" max="1289" width="16.42578125" bestFit="1" customWidth="1"/>
    <col min="1537" max="1537" width="56" customWidth="1"/>
    <col min="1538" max="1538" width="20" bestFit="1" customWidth="1"/>
    <col min="1539" max="1539" width="18.140625" bestFit="1" customWidth="1"/>
    <col min="1540" max="1540" width="21.7109375" customWidth="1"/>
    <col min="1541" max="1541" width="18.5703125" customWidth="1"/>
    <col min="1542" max="1542" width="18.85546875" customWidth="1"/>
    <col min="1543" max="1543" width="20.5703125" customWidth="1"/>
    <col min="1544" max="1544" width="18.5703125" bestFit="1" customWidth="1"/>
    <col min="1545" max="1545" width="16.42578125" bestFit="1" customWidth="1"/>
    <col min="1793" max="1793" width="56" customWidth="1"/>
    <col min="1794" max="1794" width="20" bestFit="1" customWidth="1"/>
    <col min="1795" max="1795" width="18.140625" bestFit="1" customWidth="1"/>
    <col min="1796" max="1796" width="21.7109375" customWidth="1"/>
    <col min="1797" max="1797" width="18.5703125" customWidth="1"/>
    <col min="1798" max="1798" width="18.85546875" customWidth="1"/>
    <col min="1799" max="1799" width="20.5703125" customWidth="1"/>
    <col min="1800" max="1800" width="18.5703125" bestFit="1" customWidth="1"/>
    <col min="1801" max="1801" width="16.42578125" bestFit="1" customWidth="1"/>
    <col min="2049" max="2049" width="56" customWidth="1"/>
    <col min="2050" max="2050" width="20" bestFit="1" customWidth="1"/>
    <col min="2051" max="2051" width="18.140625" bestFit="1" customWidth="1"/>
    <col min="2052" max="2052" width="21.7109375" customWidth="1"/>
    <col min="2053" max="2053" width="18.5703125" customWidth="1"/>
    <col min="2054" max="2054" width="18.85546875" customWidth="1"/>
    <col min="2055" max="2055" width="20.5703125" customWidth="1"/>
    <col min="2056" max="2056" width="18.5703125" bestFit="1" customWidth="1"/>
    <col min="2057" max="2057" width="16.42578125" bestFit="1" customWidth="1"/>
    <col min="2305" max="2305" width="56" customWidth="1"/>
    <col min="2306" max="2306" width="20" bestFit="1" customWidth="1"/>
    <col min="2307" max="2307" width="18.140625" bestFit="1" customWidth="1"/>
    <col min="2308" max="2308" width="21.7109375" customWidth="1"/>
    <col min="2309" max="2309" width="18.5703125" customWidth="1"/>
    <col min="2310" max="2310" width="18.85546875" customWidth="1"/>
    <col min="2311" max="2311" width="20.5703125" customWidth="1"/>
    <col min="2312" max="2312" width="18.5703125" bestFit="1" customWidth="1"/>
    <col min="2313" max="2313" width="16.42578125" bestFit="1" customWidth="1"/>
    <col min="2561" max="2561" width="56" customWidth="1"/>
    <col min="2562" max="2562" width="20" bestFit="1" customWidth="1"/>
    <col min="2563" max="2563" width="18.140625" bestFit="1" customWidth="1"/>
    <col min="2564" max="2564" width="21.7109375" customWidth="1"/>
    <col min="2565" max="2565" width="18.5703125" customWidth="1"/>
    <col min="2566" max="2566" width="18.85546875" customWidth="1"/>
    <col min="2567" max="2567" width="20.5703125" customWidth="1"/>
    <col min="2568" max="2568" width="18.5703125" bestFit="1" customWidth="1"/>
    <col min="2569" max="2569" width="16.42578125" bestFit="1" customWidth="1"/>
    <col min="2817" max="2817" width="56" customWidth="1"/>
    <col min="2818" max="2818" width="20" bestFit="1" customWidth="1"/>
    <col min="2819" max="2819" width="18.140625" bestFit="1" customWidth="1"/>
    <col min="2820" max="2820" width="21.7109375" customWidth="1"/>
    <col min="2821" max="2821" width="18.5703125" customWidth="1"/>
    <col min="2822" max="2822" width="18.85546875" customWidth="1"/>
    <col min="2823" max="2823" width="20.5703125" customWidth="1"/>
    <col min="2824" max="2824" width="18.5703125" bestFit="1" customWidth="1"/>
    <col min="2825" max="2825" width="16.42578125" bestFit="1" customWidth="1"/>
    <col min="3073" max="3073" width="56" customWidth="1"/>
    <col min="3074" max="3074" width="20" bestFit="1" customWidth="1"/>
    <col min="3075" max="3075" width="18.140625" bestFit="1" customWidth="1"/>
    <col min="3076" max="3076" width="21.7109375" customWidth="1"/>
    <col min="3077" max="3077" width="18.5703125" customWidth="1"/>
    <col min="3078" max="3078" width="18.85546875" customWidth="1"/>
    <col min="3079" max="3079" width="20.5703125" customWidth="1"/>
    <col min="3080" max="3080" width="18.5703125" bestFit="1" customWidth="1"/>
    <col min="3081" max="3081" width="16.42578125" bestFit="1" customWidth="1"/>
    <col min="3329" max="3329" width="56" customWidth="1"/>
    <col min="3330" max="3330" width="20" bestFit="1" customWidth="1"/>
    <col min="3331" max="3331" width="18.140625" bestFit="1" customWidth="1"/>
    <col min="3332" max="3332" width="21.7109375" customWidth="1"/>
    <col min="3333" max="3333" width="18.5703125" customWidth="1"/>
    <col min="3334" max="3334" width="18.85546875" customWidth="1"/>
    <col min="3335" max="3335" width="20.5703125" customWidth="1"/>
    <col min="3336" max="3336" width="18.5703125" bestFit="1" customWidth="1"/>
    <col min="3337" max="3337" width="16.42578125" bestFit="1" customWidth="1"/>
    <col min="3585" max="3585" width="56" customWidth="1"/>
    <col min="3586" max="3586" width="20" bestFit="1" customWidth="1"/>
    <col min="3587" max="3587" width="18.140625" bestFit="1" customWidth="1"/>
    <col min="3588" max="3588" width="21.7109375" customWidth="1"/>
    <col min="3589" max="3589" width="18.5703125" customWidth="1"/>
    <col min="3590" max="3590" width="18.85546875" customWidth="1"/>
    <col min="3591" max="3591" width="20.5703125" customWidth="1"/>
    <col min="3592" max="3592" width="18.5703125" bestFit="1" customWidth="1"/>
    <col min="3593" max="3593" width="16.42578125" bestFit="1" customWidth="1"/>
    <col min="3841" max="3841" width="56" customWidth="1"/>
    <col min="3842" max="3842" width="20" bestFit="1" customWidth="1"/>
    <col min="3843" max="3843" width="18.140625" bestFit="1" customWidth="1"/>
    <col min="3844" max="3844" width="21.7109375" customWidth="1"/>
    <col min="3845" max="3845" width="18.5703125" customWidth="1"/>
    <col min="3846" max="3846" width="18.85546875" customWidth="1"/>
    <col min="3847" max="3847" width="20.5703125" customWidth="1"/>
    <col min="3848" max="3848" width="18.5703125" bestFit="1" customWidth="1"/>
    <col min="3849" max="3849" width="16.42578125" bestFit="1" customWidth="1"/>
    <col min="4097" max="4097" width="56" customWidth="1"/>
    <col min="4098" max="4098" width="20" bestFit="1" customWidth="1"/>
    <col min="4099" max="4099" width="18.140625" bestFit="1" customWidth="1"/>
    <col min="4100" max="4100" width="21.7109375" customWidth="1"/>
    <col min="4101" max="4101" width="18.5703125" customWidth="1"/>
    <col min="4102" max="4102" width="18.85546875" customWidth="1"/>
    <col min="4103" max="4103" width="20.5703125" customWidth="1"/>
    <col min="4104" max="4104" width="18.5703125" bestFit="1" customWidth="1"/>
    <col min="4105" max="4105" width="16.42578125" bestFit="1" customWidth="1"/>
    <col min="4353" max="4353" width="56" customWidth="1"/>
    <col min="4354" max="4354" width="20" bestFit="1" customWidth="1"/>
    <col min="4355" max="4355" width="18.140625" bestFit="1" customWidth="1"/>
    <col min="4356" max="4356" width="21.7109375" customWidth="1"/>
    <col min="4357" max="4357" width="18.5703125" customWidth="1"/>
    <col min="4358" max="4358" width="18.85546875" customWidth="1"/>
    <col min="4359" max="4359" width="20.5703125" customWidth="1"/>
    <col min="4360" max="4360" width="18.5703125" bestFit="1" customWidth="1"/>
    <col min="4361" max="4361" width="16.42578125" bestFit="1" customWidth="1"/>
    <col min="4609" max="4609" width="56" customWidth="1"/>
    <col min="4610" max="4610" width="20" bestFit="1" customWidth="1"/>
    <col min="4611" max="4611" width="18.140625" bestFit="1" customWidth="1"/>
    <col min="4612" max="4612" width="21.7109375" customWidth="1"/>
    <col min="4613" max="4613" width="18.5703125" customWidth="1"/>
    <col min="4614" max="4614" width="18.85546875" customWidth="1"/>
    <col min="4615" max="4615" width="20.5703125" customWidth="1"/>
    <col min="4616" max="4616" width="18.5703125" bestFit="1" customWidth="1"/>
    <col min="4617" max="4617" width="16.42578125" bestFit="1" customWidth="1"/>
    <col min="4865" max="4865" width="56" customWidth="1"/>
    <col min="4866" max="4866" width="20" bestFit="1" customWidth="1"/>
    <col min="4867" max="4867" width="18.140625" bestFit="1" customWidth="1"/>
    <col min="4868" max="4868" width="21.7109375" customWidth="1"/>
    <col min="4869" max="4869" width="18.5703125" customWidth="1"/>
    <col min="4870" max="4870" width="18.85546875" customWidth="1"/>
    <col min="4871" max="4871" width="20.5703125" customWidth="1"/>
    <col min="4872" max="4872" width="18.5703125" bestFit="1" customWidth="1"/>
    <col min="4873" max="4873" width="16.42578125" bestFit="1" customWidth="1"/>
    <col min="5121" max="5121" width="56" customWidth="1"/>
    <col min="5122" max="5122" width="20" bestFit="1" customWidth="1"/>
    <col min="5123" max="5123" width="18.140625" bestFit="1" customWidth="1"/>
    <col min="5124" max="5124" width="21.7109375" customWidth="1"/>
    <col min="5125" max="5125" width="18.5703125" customWidth="1"/>
    <col min="5126" max="5126" width="18.85546875" customWidth="1"/>
    <col min="5127" max="5127" width="20.5703125" customWidth="1"/>
    <col min="5128" max="5128" width="18.5703125" bestFit="1" customWidth="1"/>
    <col min="5129" max="5129" width="16.42578125" bestFit="1" customWidth="1"/>
    <col min="5377" max="5377" width="56" customWidth="1"/>
    <col min="5378" max="5378" width="20" bestFit="1" customWidth="1"/>
    <col min="5379" max="5379" width="18.140625" bestFit="1" customWidth="1"/>
    <col min="5380" max="5380" width="21.7109375" customWidth="1"/>
    <col min="5381" max="5381" width="18.5703125" customWidth="1"/>
    <col min="5382" max="5382" width="18.85546875" customWidth="1"/>
    <col min="5383" max="5383" width="20.5703125" customWidth="1"/>
    <col min="5384" max="5384" width="18.5703125" bestFit="1" customWidth="1"/>
    <col min="5385" max="5385" width="16.42578125" bestFit="1" customWidth="1"/>
    <col min="5633" max="5633" width="56" customWidth="1"/>
    <col min="5634" max="5634" width="20" bestFit="1" customWidth="1"/>
    <col min="5635" max="5635" width="18.140625" bestFit="1" customWidth="1"/>
    <col min="5636" max="5636" width="21.7109375" customWidth="1"/>
    <col min="5637" max="5637" width="18.5703125" customWidth="1"/>
    <col min="5638" max="5638" width="18.85546875" customWidth="1"/>
    <col min="5639" max="5639" width="20.5703125" customWidth="1"/>
    <col min="5640" max="5640" width="18.5703125" bestFit="1" customWidth="1"/>
    <col min="5641" max="5641" width="16.42578125" bestFit="1" customWidth="1"/>
    <col min="5889" max="5889" width="56" customWidth="1"/>
    <col min="5890" max="5890" width="20" bestFit="1" customWidth="1"/>
    <col min="5891" max="5891" width="18.140625" bestFit="1" customWidth="1"/>
    <col min="5892" max="5892" width="21.7109375" customWidth="1"/>
    <col min="5893" max="5893" width="18.5703125" customWidth="1"/>
    <col min="5894" max="5894" width="18.85546875" customWidth="1"/>
    <col min="5895" max="5895" width="20.5703125" customWidth="1"/>
    <col min="5896" max="5896" width="18.5703125" bestFit="1" customWidth="1"/>
    <col min="5897" max="5897" width="16.42578125" bestFit="1" customWidth="1"/>
    <col min="6145" max="6145" width="56" customWidth="1"/>
    <col min="6146" max="6146" width="20" bestFit="1" customWidth="1"/>
    <col min="6147" max="6147" width="18.140625" bestFit="1" customWidth="1"/>
    <col min="6148" max="6148" width="21.7109375" customWidth="1"/>
    <col min="6149" max="6149" width="18.5703125" customWidth="1"/>
    <col min="6150" max="6150" width="18.85546875" customWidth="1"/>
    <col min="6151" max="6151" width="20.5703125" customWidth="1"/>
    <col min="6152" max="6152" width="18.5703125" bestFit="1" customWidth="1"/>
    <col min="6153" max="6153" width="16.42578125" bestFit="1" customWidth="1"/>
    <col min="6401" max="6401" width="56" customWidth="1"/>
    <col min="6402" max="6402" width="20" bestFit="1" customWidth="1"/>
    <col min="6403" max="6403" width="18.140625" bestFit="1" customWidth="1"/>
    <col min="6404" max="6404" width="21.7109375" customWidth="1"/>
    <col min="6405" max="6405" width="18.5703125" customWidth="1"/>
    <col min="6406" max="6406" width="18.85546875" customWidth="1"/>
    <col min="6407" max="6407" width="20.5703125" customWidth="1"/>
    <col min="6408" max="6408" width="18.5703125" bestFit="1" customWidth="1"/>
    <col min="6409" max="6409" width="16.42578125" bestFit="1" customWidth="1"/>
    <col min="6657" max="6657" width="56" customWidth="1"/>
    <col min="6658" max="6658" width="20" bestFit="1" customWidth="1"/>
    <col min="6659" max="6659" width="18.140625" bestFit="1" customWidth="1"/>
    <col min="6660" max="6660" width="21.7109375" customWidth="1"/>
    <col min="6661" max="6661" width="18.5703125" customWidth="1"/>
    <col min="6662" max="6662" width="18.85546875" customWidth="1"/>
    <col min="6663" max="6663" width="20.5703125" customWidth="1"/>
    <col min="6664" max="6664" width="18.5703125" bestFit="1" customWidth="1"/>
    <col min="6665" max="6665" width="16.42578125" bestFit="1" customWidth="1"/>
    <col min="6913" max="6913" width="56" customWidth="1"/>
    <col min="6914" max="6914" width="20" bestFit="1" customWidth="1"/>
    <col min="6915" max="6915" width="18.140625" bestFit="1" customWidth="1"/>
    <col min="6916" max="6916" width="21.7109375" customWidth="1"/>
    <col min="6917" max="6917" width="18.5703125" customWidth="1"/>
    <col min="6918" max="6918" width="18.85546875" customWidth="1"/>
    <col min="6919" max="6919" width="20.5703125" customWidth="1"/>
    <col min="6920" max="6920" width="18.5703125" bestFit="1" customWidth="1"/>
    <col min="6921" max="6921" width="16.42578125" bestFit="1" customWidth="1"/>
    <col min="7169" max="7169" width="56" customWidth="1"/>
    <col min="7170" max="7170" width="20" bestFit="1" customWidth="1"/>
    <col min="7171" max="7171" width="18.140625" bestFit="1" customWidth="1"/>
    <col min="7172" max="7172" width="21.7109375" customWidth="1"/>
    <col min="7173" max="7173" width="18.5703125" customWidth="1"/>
    <col min="7174" max="7174" width="18.85546875" customWidth="1"/>
    <col min="7175" max="7175" width="20.5703125" customWidth="1"/>
    <col min="7176" max="7176" width="18.5703125" bestFit="1" customWidth="1"/>
    <col min="7177" max="7177" width="16.42578125" bestFit="1" customWidth="1"/>
    <col min="7425" max="7425" width="56" customWidth="1"/>
    <col min="7426" max="7426" width="20" bestFit="1" customWidth="1"/>
    <col min="7427" max="7427" width="18.140625" bestFit="1" customWidth="1"/>
    <col min="7428" max="7428" width="21.7109375" customWidth="1"/>
    <col min="7429" max="7429" width="18.5703125" customWidth="1"/>
    <col min="7430" max="7430" width="18.85546875" customWidth="1"/>
    <col min="7431" max="7431" width="20.5703125" customWidth="1"/>
    <col min="7432" max="7432" width="18.5703125" bestFit="1" customWidth="1"/>
    <col min="7433" max="7433" width="16.42578125" bestFit="1" customWidth="1"/>
    <col min="7681" max="7681" width="56" customWidth="1"/>
    <col min="7682" max="7682" width="20" bestFit="1" customWidth="1"/>
    <col min="7683" max="7683" width="18.140625" bestFit="1" customWidth="1"/>
    <col min="7684" max="7684" width="21.7109375" customWidth="1"/>
    <col min="7685" max="7685" width="18.5703125" customWidth="1"/>
    <col min="7686" max="7686" width="18.85546875" customWidth="1"/>
    <col min="7687" max="7687" width="20.5703125" customWidth="1"/>
    <col min="7688" max="7688" width="18.5703125" bestFit="1" customWidth="1"/>
    <col min="7689" max="7689" width="16.42578125" bestFit="1" customWidth="1"/>
    <col min="7937" max="7937" width="56" customWidth="1"/>
    <col min="7938" max="7938" width="20" bestFit="1" customWidth="1"/>
    <col min="7939" max="7939" width="18.140625" bestFit="1" customWidth="1"/>
    <col min="7940" max="7940" width="21.7109375" customWidth="1"/>
    <col min="7941" max="7941" width="18.5703125" customWidth="1"/>
    <col min="7942" max="7942" width="18.85546875" customWidth="1"/>
    <col min="7943" max="7943" width="20.5703125" customWidth="1"/>
    <col min="7944" max="7944" width="18.5703125" bestFit="1" customWidth="1"/>
    <col min="7945" max="7945" width="16.42578125" bestFit="1" customWidth="1"/>
    <col min="8193" max="8193" width="56" customWidth="1"/>
    <col min="8194" max="8194" width="20" bestFit="1" customWidth="1"/>
    <col min="8195" max="8195" width="18.140625" bestFit="1" customWidth="1"/>
    <col min="8196" max="8196" width="21.7109375" customWidth="1"/>
    <col min="8197" max="8197" width="18.5703125" customWidth="1"/>
    <col min="8198" max="8198" width="18.85546875" customWidth="1"/>
    <col min="8199" max="8199" width="20.5703125" customWidth="1"/>
    <col min="8200" max="8200" width="18.5703125" bestFit="1" customWidth="1"/>
    <col min="8201" max="8201" width="16.42578125" bestFit="1" customWidth="1"/>
    <col min="8449" max="8449" width="56" customWidth="1"/>
    <col min="8450" max="8450" width="20" bestFit="1" customWidth="1"/>
    <col min="8451" max="8451" width="18.140625" bestFit="1" customWidth="1"/>
    <col min="8452" max="8452" width="21.7109375" customWidth="1"/>
    <col min="8453" max="8453" width="18.5703125" customWidth="1"/>
    <col min="8454" max="8454" width="18.85546875" customWidth="1"/>
    <col min="8455" max="8455" width="20.5703125" customWidth="1"/>
    <col min="8456" max="8456" width="18.5703125" bestFit="1" customWidth="1"/>
    <col min="8457" max="8457" width="16.42578125" bestFit="1" customWidth="1"/>
    <col min="8705" max="8705" width="56" customWidth="1"/>
    <col min="8706" max="8706" width="20" bestFit="1" customWidth="1"/>
    <col min="8707" max="8707" width="18.140625" bestFit="1" customWidth="1"/>
    <col min="8708" max="8708" width="21.7109375" customWidth="1"/>
    <col min="8709" max="8709" width="18.5703125" customWidth="1"/>
    <col min="8710" max="8710" width="18.85546875" customWidth="1"/>
    <col min="8711" max="8711" width="20.5703125" customWidth="1"/>
    <col min="8712" max="8712" width="18.5703125" bestFit="1" customWidth="1"/>
    <col min="8713" max="8713" width="16.42578125" bestFit="1" customWidth="1"/>
    <col min="8961" max="8961" width="56" customWidth="1"/>
    <col min="8962" max="8962" width="20" bestFit="1" customWidth="1"/>
    <col min="8963" max="8963" width="18.140625" bestFit="1" customWidth="1"/>
    <col min="8964" max="8964" width="21.7109375" customWidth="1"/>
    <col min="8965" max="8965" width="18.5703125" customWidth="1"/>
    <col min="8966" max="8966" width="18.85546875" customWidth="1"/>
    <col min="8967" max="8967" width="20.5703125" customWidth="1"/>
    <col min="8968" max="8968" width="18.5703125" bestFit="1" customWidth="1"/>
    <col min="8969" max="8969" width="16.42578125" bestFit="1" customWidth="1"/>
    <col min="9217" max="9217" width="56" customWidth="1"/>
    <col min="9218" max="9218" width="20" bestFit="1" customWidth="1"/>
    <col min="9219" max="9219" width="18.140625" bestFit="1" customWidth="1"/>
    <col min="9220" max="9220" width="21.7109375" customWidth="1"/>
    <col min="9221" max="9221" width="18.5703125" customWidth="1"/>
    <col min="9222" max="9222" width="18.85546875" customWidth="1"/>
    <col min="9223" max="9223" width="20.5703125" customWidth="1"/>
    <col min="9224" max="9224" width="18.5703125" bestFit="1" customWidth="1"/>
    <col min="9225" max="9225" width="16.42578125" bestFit="1" customWidth="1"/>
    <col min="9473" max="9473" width="56" customWidth="1"/>
    <col min="9474" max="9474" width="20" bestFit="1" customWidth="1"/>
    <col min="9475" max="9475" width="18.140625" bestFit="1" customWidth="1"/>
    <col min="9476" max="9476" width="21.7109375" customWidth="1"/>
    <col min="9477" max="9477" width="18.5703125" customWidth="1"/>
    <col min="9478" max="9478" width="18.85546875" customWidth="1"/>
    <col min="9479" max="9479" width="20.5703125" customWidth="1"/>
    <col min="9480" max="9480" width="18.5703125" bestFit="1" customWidth="1"/>
    <col min="9481" max="9481" width="16.42578125" bestFit="1" customWidth="1"/>
    <col min="9729" max="9729" width="56" customWidth="1"/>
    <col min="9730" max="9730" width="20" bestFit="1" customWidth="1"/>
    <col min="9731" max="9731" width="18.140625" bestFit="1" customWidth="1"/>
    <col min="9732" max="9732" width="21.7109375" customWidth="1"/>
    <col min="9733" max="9733" width="18.5703125" customWidth="1"/>
    <col min="9734" max="9734" width="18.85546875" customWidth="1"/>
    <col min="9735" max="9735" width="20.5703125" customWidth="1"/>
    <col min="9736" max="9736" width="18.5703125" bestFit="1" customWidth="1"/>
    <col min="9737" max="9737" width="16.42578125" bestFit="1" customWidth="1"/>
    <col min="9985" max="9985" width="56" customWidth="1"/>
    <col min="9986" max="9986" width="20" bestFit="1" customWidth="1"/>
    <col min="9987" max="9987" width="18.140625" bestFit="1" customWidth="1"/>
    <col min="9988" max="9988" width="21.7109375" customWidth="1"/>
    <col min="9989" max="9989" width="18.5703125" customWidth="1"/>
    <col min="9990" max="9990" width="18.85546875" customWidth="1"/>
    <col min="9991" max="9991" width="20.5703125" customWidth="1"/>
    <col min="9992" max="9992" width="18.5703125" bestFit="1" customWidth="1"/>
    <col min="9993" max="9993" width="16.42578125" bestFit="1" customWidth="1"/>
    <col min="10241" max="10241" width="56" customWidth="1"/>
    <col min="10242" max="10242" width="20" bestFit="1" customWidth="1"/>
    <col min="10243" max="10243" width="18.140625" bestFit="1" customWidth="1"/>
    <col min="10244" max="10244" width="21.7109375" customWidth="1"/>
    <col min="10245" max="10245" width="18.5703125" customWidth="1"/>
    <col min="10246" max="10246" width="18.85546875" customWidth="1"/>
    <col min="10247" max="10247" width="20.5703125" customWidth="1"/>
    <col min="10248" max="10248" width="18.5703125" bestFit="1" customWidth="1"/>
    <col min="10249" max="10249" width="16.42578125" bestFit="1" customWidth="1"/>
    <col min="10497" max="10497" width="56" customWidth="1"/>
    <col min="10498" max="10498" width="20" bestFit="1" customWidth="1"/>
    <col min="10499" max="10499" width="18.140625" bestFit="1" customWidth="1"/>
    <col min="10500" max="10500" width="21.7109375" customWidth="1"/>
    <col min="10501" max="10501" width="18.5703125" customWidth="1"/>
    <col min="10502" max="10502" width="18.85546875" customWidth="1"/>
    <col min="10503" max="10503" width="20.5703125" customWidth="1"/>
    <col min="10504" max="10504" width="18.5703125" bestFit="1" customWidth="1"/>
    <col min="10505" max="10505" width="16.42578125" bestFit="1" customWidth="1"/>
    <col min="10753" max="10753" width="56" customWidth="1"/>
    <col min="10754" max="10754" width="20" bestFit="1" customWidth="1"/>
    <col min="10755" max="10755" width="18.140625" bestFit="1" customWidth="1"/>
    <col min="10756" max="10756" width="21.7109375" customWidth="1"/>
    <col min="10757" max="10757" width="18.5703125" customWidth="1"/>
    <col min="10758" max="10758" width="18.85546875" customWidth="1"/>
    <col min="10759" max="10759" width="20.5703125" customWidth="1"/>
    <col min="10760" max="10760" width="18.5703125" bestFit="1" customWidth="1"/>
    <col min="10761" max="10761" width="16.42578125" bestFit="1" customWidth="1"/>
    <col min="11009" max="11009" width="56" customWidth="1"/>
    <col min="11010" max="11010" width="20" bestFit="1" customWidth="1"/>
    <col min="11011" max="11011" width="18.140625" bestFit="1" customWidth="1"/>
    <col min="11012" max="11012" width="21.7109375" customWidth="1"/>
    <col min="11013" max="11013" width="18.5703125" customWidth="1"/>
    <col min="11014" max="11014" width="18.85546875" customWidth="1"/>
    <col min="11015" max="11015" width="20.5703125" customWidth="1"/>
    <col min="11016" max="11016" width="18.5703125" bestFit="1" customWidth="1"/>
    <col min="11017" max="11017" width="16.42578125" bestFit="1" customWidth="1"/>
    <col min="11265" max="11265" width="56" customWidth="1"/>
    <col min="11266" max="11266" width="20" bestFit="1" customWidth="1"/>
    <col min="11267" max="11267" width="18.140625" bestFit="1" customWidth="1"/>
    <col min="11268" max="11268" width="21.7109375" customWidth="1"/>
    <col min="11269" max="11269" width="18.5703125" customWidth="1"/>
    <col min="11270" max="11270" width="18.85546875" customWidth="1"/>
    <col min="11271" max="11271" width="20.5703125" customWidth="1"/>
    <col min="11272" max="11272" width="18.5703125" bestFit="1" customWidth="1"/>
    <col min="11273" max="11273" width="16.42578125" bestFit="1" customWidth="1"/>
    <col min="11521" max="11521" width="56" customWidth="1"/>
    <col min="11522" max="11522" width="20" bestFit="1" customWidth="1"/>
    <col min="11523" max="11523" width="18.140625" bestFit="1" customWidth="1"/>
    <col min="11524" max="11524" width="21.7109375" customWidth="1"/>
    <col min="11525" max="11525" width="18.5703125" customWidth="1"/>
    <col min="11526" max="11526" width="18.85546875" customWidth="1"/>
    <col min="11527" max="11527" width="20.5703125" customWidth="1"/>
    <col min="11528" max="11528" width="18.5703125" bestFit="1" customWidth="1"/>
    <col min="11529" max="11529" width="16.42578125" bestFit="1" customWidth="1"/>
    <col min="11777" max="11777" width="56" customWidth="1"/>
    <col min="11778" max="11778" width="20" bestFit="1" customWidth="1"/>
    <col min="11779" max="11779" width="18.140625" bestFit="1" customWidth="1"/>
    <col min="11780" max="11780" width="21.7109375" customWidth="1"/>
    <col min="11781" max="11781" width="18.5703125" customWidth="1"/>
    <col min="11782" max="11782" width="18.85546875" customWidth="1"/>
    <col min="11783" max="11783" width="20.5703125" customWidth="1"/>
    <col min="11784" max="11784" width="18.5703125" bestFit="1" customWidth="1"/>
    <col min="11785" max="11785" width="16.42578125" bestFit="1" customWidth="1"/>
    <col min="12033" max="12033" width="56" customWidth="1"/>
    <col min="12034" max="12034" width="20" bestFit="1" customWidth="1"/>
    <col min="12035" max="12035" width="18.140625" bestFit="1" customWidth="1"/>
    <col min="12036" max="12036" width="21.7109375" customWidth="1"/>
    <col min="12037" max="12037" width="18.5703125" customWidth="1"/>
    <col min="12038" max="12038" width="18.85546875" customWidth="1"/>
    <col min="12039" max="12039" width="20.5703125" customWidth="1"/>
    <col min="12040" max="12040" width="18.5703125" bestFit="1" customWidth="1"/>
    <col min="12041" max="12041" width="16.42578125" bestFit="1" customWidth="1"/>
    <col min="12289" max="12289" width="56" customWidth="1"/>
    <col min="12290" max="12290" width="20" bestFit="1" customWidth="1"/>
    <col min="12291" max="12291" width="18.140625" bestFit="1" customWidth="1"/>
    <col min="12292" max="12292" width="21.7109375" customWidth="1"/>
    <col min="12293" max="12293" width="18.5703125" customWidth="1"/>
    <col min="12294" max="12294" width="18.85546875" customWidth="1"/>
    <col min="12295" max="12295" width="20.5703125" customWidth="1"/>
    <col min="12296" max="12296" width="18.5703125" bestFit="1" customWidth="1"/>
    <col min="12297" max="12297" width="16.42578125" bestFit="1" customWidth="1"/>
    <col min="12545" max="12545" width="56" customWidth="1"/>
    <col min="12546" max="12546" width="20" bestFit="1" customWidth="1"/>
    <col min="12547" max="12547" width="18.140625" bestFit="1" customWidth="1"/>
    <col min="12548" max="12548" width="21.7109375" customWidth="1"/>
    <col min="12549" max="12549" width="18.5703125" customWidth="1"/>
    <col min="12550" max="12550" width="18.85546875" customWidth="1"/>
    <col min="12551" max="12551" width="20.5703125" customWidth="1"/>
    <col min="12552" max="12552" width="18.5703125" bestFit="1" customWidth="1"/>
    <col min="12553" max="12553" width="16.42578125" bestFit="1" customWidth="1"/>
    <col min="12801" max="12801" width="56" customWidth="1"/>
    <col min="12802" max="12802" width="20" bestFit="1" customWidth="1"/>
    <col min="12803" max="12803" width="18.140625" bestFit="1" customWidth="1"/>
    <col min="12804" max="12804" width="21.7109375" customWidth="1"/>
    <col min="12805" max="12805" width="18.5703125" customWidth="1"/>
    <col min="12806" max="12806" width="18.85546875" customWidth="1"/>
    <col min="12807" max="12807" width="20.5703125" customWidth="1"/>
    <col min="12808" max="12808" width="18.5703125" bestFit="1" customWidth="1"/>
    <col min="12809" max="12809" width="16.42578125" bestFit="1" customWidth="1"/>
    <col min="13057" max="13057" width="56" customWidth="1"/>
    <col min="13058" max="13058" width="20" bestFit="1" customWidth="1"/>
    <col min="13059" max="13059" width="18.140625" bestFit="1" customWidth="1"/>
    <col min="13060" max="13060" width="21.7109375" customWidth="1"/>
    <col min="13061" max="13061" width="18.5703125" customWidth="1"/>
    <col min="13062" max="13062" width="18.85546875" customWidth="1"/>
    <col min="13063" max="13063" width="20.5703125" customWidth="1"/>
    <col min="13064" max="13064" width="18.5703125" bestFit="1" customWidth="1"/>
    <col min="13065" max="13065" width="16.42578125" bestFit="1" customWidth="1"/>
    <col min="13313" max="13313" width="56" customWidth="1"/>
    <col min="13314" max="13314" width="20" bestFit="1" customWidth="1"/>
    <col min="13315" max="13315" width="18.140625" bestFit="1" customWidth="1"/>
    <col min="13316" max="13316" width="21.7109375" customWidth="1"/>
    <col min="13317" max="13317" width="18.5703125" customWidth="1"/>
    <col min="13318" max="13318" width="18.85546875" customWidth="1"/>
    <col min="13319" max="13319" width="20.5703125" customWidth="1"/>
    <col min="13320" max="13320" width="18.5703125" bestFit="1" customWidth="1"/>
    <col min="13321" max="13321" width="16.42578125" bestFit="1" customWidth="1"/>
    <col min="13569" max="13569" width="56" customWidth="1"/>
    <col min="13570" max="13570" width="20" bestFit="1" customWidth="1"/>
    <col min="13571" max="13571" width="18.140625" bestFit="1" customWidth="1"/>
    <col min="13572" max="13572" width="21.7109375" customWidth="1"/>
    <col min="13573" max="13573" width="18.5703125" customWidth="1"/>
    <col min="13574" max="13574" width="18.85546875" customWidth="1"/>
    <col min="13575" max="13575" width="20.5703125" customWidth="1"/>
    <col min="13576" max="13576" width="18.5703125" bestFit="1" customWidth="1"/>
    <col min="13577" max="13577" width="16.42578125" bestFit="1" customWidth="1"/>
    <col min="13825" max="13825" width="56" customWidth="1"/>
    <col min="13826" max="13826" width="20" bestFit="1" customWidth="1"/>
    <col min="13827" max="13827" width="18.140625" bestFit="1" customWidth="1"/>
    <col min="13828" max="13828" width="21.7109375" customWidth="1"/>
    <col min="13829" max="13829" width="18.5703125" customWidth="1"/>
    <col min="13830" max="13830" width="18.85546875" customWidth="1"/>
    <col min="13831" max="13831" width="20.5703125" customWidth="1"/>
    <col min="13832" max="13832" width="18.5703125" bestFit="1" customWidth="1"/>
    <col min="13833" max="13833" width="16.42578125" bestFit="1" customWidth="1"/>
    <col min="14081" max="14081" width="56" customWidth="1"/>
    <col min="14082" max="14082" width="20" bestFit="1" customWidth="1"/>
    <col min="14083" max="14083" width="18.140625" bestFit="1" customWidth="1"/>
    <col min="14084" max="14084" width="21.7109375" customWidth="1"/>
    <col min="14085" max="14085" width="18.5703125" customWidth="1"/>
    <col min="14086" max="14086" width="18.85546875" customWidth="1"/>
    <col min="14087" max="14087" width="20.5703125" customWidth="1"/>
    <col min="14088" max="14088" width="18.5703125" bestFit="1" customWidth="1"/>
    <col min="14089" max="14089" width="16.42578125" bestFit="1" customWidth="1"/>
    <col min="14337" max="14337" width="56" customWidth="1"/>
    <col min="14338" max="14338" width="20" bestFit="1" customWidth="1"/>
    <col min="14339" max="14339" width="18.140625" bestFit="1" customWidth="1"/>
    <col min="14340" max="14340" width="21.7109375" customWidth="1"/>
    <col min="14341" max="14341" width="18.5703125" customWidth="1"/>
    <col min="14342" max="14342" width="18.85546875" customWidth="1"/>
    <col min="14343" max="14343" width="20.5703125" customWidth="1"/>
    <col min="14344" max="14344" width="18.5703125" bestFit="1" customWidth="1"/>
    <col min="14345" max="14345" width="16.42578125" bestFit="1" customWidth="1"/>
    <col min="14593" max="14593" width="56" customWidth="1"/>
    <col min="14594" max="14594" width="20" bestFit="1" customWidth="1"/>
    <col min="14595" max="14595" width="18.140625" bestFit="1" customWidth="1"/>
    <col min="14596" max="14596" width="21.7109375" customWidth="1"/>
    <col min="14597" max="14597" width="18.5703125" customWidth="1"/>
    <col min="14598" max="14598" width="18.85546875" customWidth="1"/>
    <col min="14599" max="14599" width="20.5703125" customWidth="1"/>
    <col min="14600" max="14600" width="18.5703125" bestFit="1" customWidth="1"/>
    <col min="14601" max="14601" width="16.42578125" bestFit="1" customWidth="1"/>
    <col min="14849" max="14849" width="56" customWidth="1"/>
    <col min="14850" max="14850" width="20" bestFit="1" customWidth="1"/>
    <col min="14851" max="14851" width="18.140625" bestFit="1" customWidth="1"/>
    <col min="14852" max="14852" width="21.7109375" customWidth="1"/>
    <col min="14853" max="14853" width="18.5703125" customWidth="1"/>
    <col min="14854" max="14854" width="18.85546875" customWidth="1"/>
    <col min="14855" max="14855" width="20.5703125" customWidth="1"/>
    <col min="14856" max="14856" width="18.5703125" bestFit="1" customWidth="1"/>
    <col min="14857" max="14857" width="16.42578125" bestFit="1" customWidth="1"/>
    <col min="15105" max="15105" width="56" customWidth="1"/>
    <col min="15106" max="15106" width="20" bestFit="1" customWidth="1"/>
    <col min="15107" max="15107" width="18.140625" bestFit="1" customWidth="1"/>
    <col min="15108" max="15108" width="21.7109375" customWidth="1"/>
    <col min="15109" max="15109" width="18.5703125" customWidth="1"/>
    <col min="15110" max="15110" width="18.85546875" customWidth="1"/>
    <col min="15111" max="15111" width="20.5703125" customWidth="1"/>
    <col min="15112" max="15112" width="18.5703125" bestFit="1" customWidth="1"/>
    <col min="15113" max="15113" width="16.42578125" bestFit="1" customWidth="1"/>
    <col min="15361" max="15361" width="56" customWidth="1"/>
    <col min="15362" max="15362" width="20" bestFit="1" customWidth="1"/>
    <col min="15363" max="15363" width="18.140625" bestFit="1" customWidth="1"/>
    <col min="15364" max="15364" width="21.7109375" customWidth="1"/>
    <col min="15365" max="15365" width="18.5703125" customWidth="1"/>
    <col min="15366" max="15366" width="18.85546875" customWidth="1"/>
    <col min="15367" max="15367" width="20.5703125" customWidth="1"/>
    <col min="15368" max="15368" width="18.5703125" bestFit="1" customWidth="1"/>
    <col min="15369" max="15369" width="16.42578125" bestFit="1" customWidth="1"/>
    <col min="15617" max="15617" width="56" customWidth="1"/>
    <col min="15618" max="15618" width="20" bestFit="1" customWidth="1"/>
    <col min="15619" max="15619" width="18.140625" bestFit="1" customWidth="1"/>
    <col min="15620" max="15620" width="21.7109375" customWidth="1"/>
    <col min="15621" max="15621" width="18.5703125" customWidth="1"/>
    <col min="15622" max="15622" width="18.85546875" customWidth="1"/>
    <col min="15623" max="15623" width="20.5703125" customWidth="1"/>
    <col min="15624" max="15624" width="18.5703125" bestFit="1" customWidth="1"/>
    <col min="15625" max="15625" width="16.42578125" bestFit="1" customWidth="1"/>
    <col min="15873" max="15873" width="56" customWidth="1"/>
    <col min="15874" max="15874" width="20" bestFit="1" customWidth="1"/>
    <col min="15875" max="15875" width="18.140625" bestFit="1" customWidth="1"/>
    <col min="15876" max="15876" width="21.7109375" customWidth="1"/>
    <col min="15877" max="15877" width="18.5703125" customWidth="1"/>
    <col min="15878" max="15878" width="18.85546875" customWidth="1"/>
    <col min="15879" max="15879" width="20.5703125" customWidth="1"/>
    <col min="15880" max="15880" width="18.5703125" bestFit="1" customWidth="1"/>
    <col min="15881" max="15881" width="16.42578125" bestFit="1" customWidth="1"/>
    <col min="16129" max="16129" width="56" customWidth="1"/>
    <col min="16130" max="16130" width="20" bestFit="1" customWidth="1"/>
    <col min="16131" max="16131" width="18.140625" bestFit="1" customWidth="1"/>
    <col min="16132" max="16132" width="21.7109375" customWidth="1"/>
    <col min="16133" max="16133" width="18.5703125" customWidth="1"/>
    <col min="16134" max="16134" width="18.85546875" customWidth="1"/>
    <col min="16135" max="16135" width="20.5703125" customWidth="1"/>
    <col min="16136" max="16136" width="18.5703125" bestFit="1" customWidth="1"/>
    <col min="16137" max="16137" width="16.42578125" bestFit="1" customWidth="1"/>
  </cols>
  <sheetData>
    <row r="2" spans="1:9" x14ac:dyDescent="0.25">
      <c r="A2" s="1" t="s">
        <v>0</v>
      </c>
      <c r="B2" s="1"/>
      <c r="C2" s="1"/>
      <c r="D2" s="1"/>
      <c r="E2" s="1"/>
      <c r="F2" s="1"/>
      <c r="G2" s="1"/>
    </row>
    <row r="3" spans="1:9" x14ac:dyDescent="0.25">
      <c r="A3" s="3"/>
      <c r="B3" s="4"/>
      <c r="C3" s="4"/>
      <c r="D3" s="4"/>
      <c r="E3" s="4"/>
      <c r="F3" s="4"/>
      <c r="G3" s="3"/>
    </row>
    <row r="4" spans="1:9" x14ac:dyDescent="0.25">
      <c r="A4" s="1" t="s">
        <v>1</v>
      </c>
      <c r="B4" s="1"/>
      <c r="C4" s="1"/>
      <c r="D4" s="1"/>
      <c r="E4" s="1"/>
      <c r="F4" s="1"/>
      <c r="G4" s="1"/>
    </row>
    <row r="5" spans="1:9" x14ac:dyDescent="0.25">
      <c r="A5" s="1" t="s">
        <v>2</v>
      </c>
      <c r="B5" s="1"/>
      <c r="C5" s="1"/>
      <c r="D5" s="1"/>
      <c r="E5" s="1"/>
      <c r="F5" s="1"/>
      <c r="G5" s="1"/>
    </row>
    <row r="6" spans="1:9" x14ac:dyDescent="0.25">
      <c r="A6" s="5" t="s">
        <v>3</v>
      </c>
      <c r="B6" s="5"/>
      <c r="C6" s="5"/>
      <c r="D6" s="5"/>
      <c r="E6" s="5"/>
      <c r="F6" s="5"/>
      <c r="G6" s="5"/>
    </row>
    <row r="7" spans="1:9" x14ac:dyDescent="0.25">
      <c r="A7" s="3"/>
      <c r="B7" s="6" t="s">
        <v>4</v>
      </c>
      <c r="C7" s="6"/>
      <c r="D7" s="6"/>
      <c r="E7" s="4"/>
      <c r="F7" s="4"/>
      <c r="G7" s="3"/>
    </row>
    <row r="8" spans="1:9" x14ac:dyDescent="0.25">
      <c r="A8" s="7"/>
      <c r="B8" s="8"/>
      <c r="C8" s="8"/>
      <c r="D8" s="8"/>
      <c r="E8" s="8"/>
      <c r="F8" s="8"/>
      <c r="G8" s="9"/>
      <c r="H8" s="10"/>
    </row>
    <row r="9" spans="1:9" ht="39.6" customHeight="1" x14ac:dyDescent="0.25">
      <c r="A9" s="11" t="s">
        <v>5</v>
      </c>
      <c r="B9" s="12" t="s">
        <v>6</v>
      </c>
      <c r="C9" s="13" t="s">
        <v>7</v>
      </c>
      <c r="D9" s="12" t="s">
        <v>8</v>
      </c>
      <c r="E9" s="12" t="s">
        <v>9</v>
      </c>
      <c r="F9" s="12" t="s">
        <v>10</v>
      </c>
      <c r="G9" s="14" t="s">
        <v>11</v>
      </c>
      <c r="H9" s="10"/>
    </row>
    <row r="10" spans="1:9" s="20" customFormat="1" ht="12.75" customHeight="1" x14ac:dyDescent="0.25">
      <c r="A10" s="15" t="s">
        <v>12</v>
      </c>
      <c r="B10" s="16">
        <f>B11+B19+B29+B39+B49+B59+B63+B71+B75</f>
        <v>10983429892.120003</v>
      </c>
      <c r="C10" s="16">
        <f>C11+C19+C29+C39+C49+C59+C63+C71+C75</f>
        <v>0</v>
      </c>
      <c r="D10" s="16">
        <f>D11+D19+D29+D39+D49+D59+D63+D71+D75</f>
        <v>10983429892.120005</v>
      </c>
      <c r="E10" s="16">
        <f>E11+E19+E29+E39+E49+E59+E63+E71+E75</f>
        <v>1847569006.1400003</v>
      </c>
      <c r="F10" s="16">
        <f>F11+F19+F29+F39+F49+F59+F63+F71+F75</f>
        <v>1844135172.0200007</v>
      </c>
      <c r="G10" s="17">
        <f>D10-E10</f>
        <v>9135860885.9800034</v>
      </c>
      <c r="H10" s="18"/>
      <c r="I10" s="19"/>
    </row>
    <row r="11" spans="1:9" s="24" customFormat="1" ht="12.75" customHeight="1" x14ac:dyDescent="0.25">
      <c r="A11" s="15" t="s">
        <v>13</v>
      </c>
      <c r="B11" s="21">
        <f>SUM(B12:B18)</f>
        <v>5678059773.5000029</v>
      </c>
      <c r="C11" s="21">
        <f>SUM(C12:C18)</f>
        <v>2.0489096641540527E-8</v>
      </c>
      <c r="D11" s="21">
        <f>SUM(D12:D18)</f>
        <v>5678059773.5000019</v>
      </c>
      <c r="E11" s="21">
        <f>SUM(E12:E18)</f>
        <v>1091722777.5000002</v>
      </c>
      <c r="F11" s="21">
        <f>SUM(F12:F18)</f>
        <v>1091074127.1000004</v>
      </c>
      <c r="G11" s="22">
        <f>D11-E11</f>
        <v>4586336996.0000019</v>
      </c>
      <c r="H11" s="23"/>
    </row>
    <row r="12" spans="1:9" s="2" customFormat="1" ht="15" customHeight="1" x14ac:dyDescent="0.25">
      <c r="A12" s="25" t="s">
        <v>14</v>
      </c>
      <c r="B12" s="26">
        <v>2940418309.3100019</v>
      </c>
      <c r="C12" s="26">
        <v>0</v>
      </c>
      <c r="D12" s="26">
        <v>2940418309.3100009</v>
      </c>
      <c r="E12" s="26">
        <v>644436914.22000015</v>
      </c>
      <c r="F12" s="26">
        <v>644436914.22000015</v>
      </c>
      <c r="G12" s="22">
        <v>2295981395.0900006</v>
      </c>
    </row>
    <row r="13" spans="1:9" s="2" customFormat="1" ht="12.75" customHeight="1" x14ac:dyDescent="0.25">
      <c r="A13" s="25" t="s">
        <v>15</v>
      </c>
      <c r="B13" s="26">
        <v>530867575.31999999</v>
      </c>
      <c r="C13" s="26">
        <v>-2.0081643015146255E-9</v>
      </c>
      <c r="D13" s="26">
        <v>530867575.31999999</v>
      </c>
      <c r="E13" s="26">
        <v>75879707.040000021</v>
      </c>
      <c r="F13" s="26">
        <v>75879707.040000021</v>
      </c>
      <c r="G13" s="22">
        <v>454987868.28000009</v>
      </c>
    </row>
    <row r="14" spans="1:9" s="2" customFormat="1" ht="12.75" customHeight="1" x14ac:dyDescent="0.25">
      <c r="A14" s="25" t="s">
        <v>16</v>
      </c>
      <c r="B14" s="26">
        <v>621936119.51999986</v>
      </c>
      <c r="C14" s="26">
        <v>2.1827872842550278E-10</v>
      </c>
      <c r="D14" s="26">
        <v>621936119.51999998</v>
      </c>
      <c r="E14" s="26">
        <v>38388654.050000004</v>
      </c>
      <c r="F14" s="26">
        <v>38388654.050000004</v>
      </c>
      <c r="G14" s="22">
        <v>583547465.46999979</v>
      </c>
    </row>
    <row r="15" spans="1:9" s="2" customFormat="1" ht="12.75" customHeight="1" x14ac:dyDescent="0.25">
      <c r="A15" s="25" t="s">
        <v>17</v>
      </c>
      <c r="B15" s="26">
        <v>1026073081.5600004</v>
      </c>
      <c r="C15" s="26">
        <v>14337685.260000005</v>
      </c>
      <c r="D15" s="26">
        <v>1040410766.8200009</v>
      </c>
      <c r="E15" s="26">
        <v>221996519.8000001</v>
      </c>
      <c r="F15" s="26">
        <v>221347869.40000013</v>
      </c>
      <c r="G15" s="22">
        <v>819062897.42000031</v>
      </c>
    </row>
    <row r="16" spans="1:9" s="2" customFormat="1" ht="12.75" customHeight="1" x14ac:dyDescent="0.25">
      <c r="A16" s="25" t="s">
        <v>18</v>
      </c>
      <c r="B16" s="26">
        <v>558764687.79000008</v>
      </c>
      <c r="C16" s="26">
        <v>-14337685.259999983</v>
      </c>
      <c r="D16" s="26">
        <v>544427002.52999997</v>
      </c>
      <c r="E16" s="26">
        <v>111020982.39</v>
      </c>
      <c r="F16" s="26">
        <v>111020982.39</v>
      </c>
      <c r="G16" s="22">
        <v>433406020.1400001</v>
      </c>
    </row>
    <row r="17" spans="1:8" s="2" customFormat="1" ht="12.75" customHeight="1" x14ac:dyDescent="0.25">
      <c r="A17" s="27" t="s">
        <v>19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17">
        <v>0</v>
      </c>
    </row>
    <row r="18" spans="1:8" s="2" customFormat="1" ht="12.75" customHeight="1" x14ac:dyDescent="0.25">
      <c r="A18" s="25" t="s">
        <v>20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2">
        <f>D18-E18</f>
        <v>0</v>
      </c>
    </row>
    <row r="19" spans="1:8" s="24" customFormat="1" ht="12.75" customHeight="1" x14ac:dyDescent="0.25">
      <c r="A19" s="15" t="s">
        <v>21</v>
      </c>
      <c r="B19" s="21">
        <f>SUM(B20:B28)</f>
        <v>709083282.33999991</v>
      </c>
      <c r="C19" s="21">
        <f>SUM(C20:C28)</f>
        <v>-27691842.969999999</v>
      </c>
      <c r="D19" s="21">
        <f>SUM(D20:D28)</f>
        <v>681391439.37</v>
      </c>
      <c r="E19" s="21">
        <f>SUM(E20:E28)</f>
        <v>787660.78</v>
      </c>
      <c r="F19" s="21">
        <f>SUM(F20:F28)</f>
        <v>753473.9</v>
      </c>
      <c r="G19" s="22">
        <f>D19-E19</f>
        <v>680603778.59000003</v>
      </c>
      <c r="H19" s="23"/>
    </row>
    <row r="20" spans="1:8" s="2" customFormat="1" ht="12.75" customHeight="1" x14ac:dyDescent="0.25">
      <c r="A20" s="25" t="s">
        <v>22</v>
      </c>
      <c r="B20" s="26">
        <v>92406689.590000004</v>
      </c>
      <c r="C20" s="26">
        <v>-314175.86</v>
      </c>
      <c r="D20" s="26">
        <v>92092513.729999989</v>
      </c>
      <c r="E20" s="26">
        <v>108577.54999999999</v>
      </c>
      <c r="F20" s="26">
        <v>92379.76999999999</v>
      </c>
      <c r="G20" s="28">
        <v>92000133.960000008</v>
      </c>
    </row>
    <row r="21" spans="1:8" s="2" customFormat="1" ht="12.75" customHeight="1" x14ac:dyDescent="0.25">
      <c r="A21" s="25" t="s">
        <v>23</v>
      </c>
      <c r="B21" s="26">
        <v>19568444.399999999</v>
      </c>
      <c r="C21" s="26">
        <v>-781868.45000000007</v>
      </c>
      <c r="D21" s="26">
        <v>18786575.950000003</v>
      </c>
      <c r="E21" s="26">
        <v>354821.91</v>
      </c>
      <c r="F21" s="26">
        <v>348296.73</v>
      </c>
      <c r="G21" s="22">
        <v>18438279.219999999</v>
      </c>
    </row>
    <row r="22" spans="1:8" s="2" customFormat="1" ht="12.75" customHeight="1" x14ac:dyDescent="0.25">
      <c r="A22" s="25" t="s">
        <v>24</v>
      </c>
      <c r="B22" s="26">
        <v>2910000</v>
      </c>
      <c r="C22" s="26">
        <v>1485562.22</v>
      </c>
      <c r="D22" s="26">
        <v>4395562.2200000007</v>
      </c>
      <c r="E22" s="26">
        <v>40344.01</v>
      </c>
      <c r="F22" s="26">
        <v>40344.01</v>
      </c>
      <c r="G22" s="22">
        <v>4355218.2100000009</v>
      </c>
    </row>
    <row r="23" spans="1:8" s="2" customFormat="1" ht="12.75" customHeight="1" x14ac:dyDescent="0.25">
      <c r="A23" s="25" t="s">
        <v>25</v>
      </c>
      <c r="B23" s="26">
        <v>114091341.06999999</v>
      </c>
      <c r="C23" s="26">
        <v>-280723.71000000089</v>
      </c>
      <c r="D23" s="26">
        <v>113810617.35999998</v>
      </c>
      <c r="E23" s="26">
        <v>132422.03000000003</v>
      </c>
      <c r="F23" s="26">
        <v>121187.11000000002</v>
      </c>
      <c r="G23" s="22">
        <v>113689430.25000001</v>
      </c>
    </row>
    <row r="24" spans="1:8" s="2" customFormat="1" ht="12.75" customHeight="1" x14ac:dyDescent="0.25">
      <c r="A24" s="25" t="s">
        <v>26</v>
      </c>
      <c r="B24" s="26">
        <v>69676652</v>
      </c>
      <c r="C24" s="26">
        <v>-1061723.4100000001</v>
      </c>
      <c r="D24" s="26">
        <v>68614928.590000004</v>
      </c>
      <c r="E24" s="26">
        <v>7038.55</v>
      </c>
      <c r="F24" s="26">
        <v>7038.55</v>
      </c>
      <c r="G24" s="22">
        <v>68607890.039999992</v>
      </c>
    </row>
    <row r="25" spans="1:8" s="2" customFormat="1" ht="12.75" customHeight="1" x14ac:dyDescent="0.25">
      <c r="A25" s="25" t="s">
        <v>27</v>
      </c>
      <c r="B25" s="26">
        <v>321269350.27999997</v>
      </c>
      <c r="C25" s="26">
        <v>-29000000</v>
      </c>
      <c r="D25" s="26">
        <v>292269350.27999997</v>
      </c>
      <c r="E25" s="26">
        <v>0</v>
      </c>
      <c r="F25" s="26">
        <v>0</v>
      </c>
      <c r="G25" s="22">
        <v>292269350.27999997</v>
      </c>
    </row>
    <row r="26" spans="1:8" s="2" customFormat="1" ht="12.75" customHeight="1" x14ac:dyDescent="0.25">
      <c r="A26" s="25" t="s">
        <v>28</v>
      </c>
      <c r="B26" s="26">
        <v>56814067</v>
      </c>
      <c r="C26" s="26">
        <v>2045085.42</v>
      </c>
      <c r="D26" s="26">
        <v>58859152.420000002</v>
      </c>
      <c r="E26" s="26">
        <v>122592.2</v>
      </c>
      <c r="F26" s="26">
        <v>122363.2</v>
      </c>
      <c r="G26" s="22">
        <v>58736789.219999999</v>
      </c>
    </row>
    <row r="27" spans="1:8" s="2" customFormat="1" ht="12.75" customHeight="1" x14ac:dyDescent="0.25">
      <c r="A27" s="25" t="s">
        <v>29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2">
        <f>D27-E27</f>
        <v>0</v>
      </c>
    </row>
    <row r="28" spans="1:8" s="2" customFormat="1" ht="12.75" customHeight="1" x14ac:dyDescent="0.25">
      <c r="A28" s="25" t="s">
        <v>30</v>
      </c>
      <c r="B28" s="26">
        <v>32346738</v>
      </c>
      <c r="C28" s="26">
        <v>216000.82</v>
      </c>
      <c r="D28" s="26">
        <v>32562738.82</v>
      </c>
      <c r="E28" s="26">
        <v>21864.53</v>
      </c>
      <c r="F28" s="26">
        <v>21864.53</v>
      </c>
      <c r="G28" s="22">
        <v>32540874.289999995</v>
      </c>
    </row>
    <row r="29" spans="1:8" s="24" customFormat="1" ht="12.75" customHeight="1" x14ac:dyDescent="0.25">
      <c r="A29" s="15" t="s">
        <v>31</v>
      </c>
      <c r="B29" s="21">
        <f>SUM(B30:B38)</f>
        <v>2099089130.46</v>
      </c>
      <c r="C29" s="21">
        <f>SUM(C30:C38)</f>
        <v>-331798847.04999995</v>
      </c>
      <c r="D29" s="21">
        <f>SUM(D30:D38)</f>
        <v>1767290283.4099998</v>
      </c>
      <c r="E29" s="21">
        <f>SUM(E30:E38)</f>
        <v>260719296</v>
      </c>
      <c r="F29" s="21">
        <f>SUM(F30:F38)</f>
        <v>257968299.16000003</v>
      </c>
      <c r="G29" s="22">
        <f>D29-E29</f>
        <v>1506570987.4099998</v>
      </c>
      <c r="H29" s="23"/>
    </row>
    <row r="30" spans="1:8" s="2" customFormat="1" ht="12.75" customHeight="1" x14ac:dyDescent="0.25">
      <c r="A30" s="25" t="s">
        <v>32</v>
      </c>
      <c r="B30" s="26">
        <v>157576957.62</v>
      </c>
      <c r="C30" s="26">
        <v>603258.36999999732</v>
      </c>
      <c r="D30" s="26">
        <v>158180215.99000001</v>
      </c>
      <c r="E30" s="26">
        <v>27135915.130000003</v>
      </c>
      <c r="F30" s="26">
        <v>27135528.170000002</v>
      </c>
      <c r="G30" s="22">
        <v>131044687.82000001</v>
      </c>
    </row>
    <row r="31" spans="1:8" s="2" customFormat="1" ht="12.75" customHeight="1" x14ac:dyDescent="0.25">
      <c r="A31" s="25" t="s">
        <v>33</v>
      </c>
      <c r="B31" s="26">
        <v>149336892.40000001</v>
      </c>
      <c r="C31" s="26">
        <v>-83925405.049999997</v>
      </c>
      <c r="D31" s="26">
        <v>65411487.350000001</v>
      </c>
      <c r="E31" s="26">
        <v>2759652.82</v>
      </c>
      <c r="F31" s="26">
        <v>2759652.82</v>
      </c>
      <c r="G31" s="22">
        <v>62651834.530000001</v>
      </c>
    </row>
    <row r="32" spans="1:8" s="2" customFormat="1" ht="12.75" customHeight="1" x14ac:dyDescent="0.25">
      <c r="A32" s="25" t="s">
        <v>34</v>
      </c>
      <c r="B32" s="26">
        <v>86987716.049999982</v>
      </c>
      <c r="C32" s="26">
        <v>-3033905.8</v>
      </c>
      <c r="D32" s="26">
        <v>83953810.249999985</v>
      </c>
      <c r="E32" s="26">
        <v>202337.41000000003</v>
      </c>
      <c r="F32" s="26">
        <v>202337.41000000003</v>
      </c>
      <c r="G32" s="22">
        <v>83751472.839999974</v>
      </c>
    </row>
    <row r="33" spans="1:8" s="2" customFormat="1" ht="12.75" customHeight="1" x14ac:dyDescent="0.25">
      <c r="A33" s="25" t="s">
        <v>35</v>
      </c>
      <c r="B33" s="26">
        <v>234827665</v>
      </c>
      <c r="C33" s="26">
        <v>28354919.549999997</v>
      </c>
      <c r="D33" s="26">
        <v>263182584.55000001</v>
      </c>
      <c r="E33" s="26">
        <v>132392825.84999999</v>
      </c>
      <c r="F33" s="26">
        <v>132392825.84999999</v>
      </c>
      <c r="G33" s="22">
        <v>130789758.69999999</v>
      </c>
    </row>
    <row r="34" spans="1:8" s="2" customFormat="1" ht="12.75" customHeight="1" x14ac:dyDescent="0.25">
      <c r="A34" s="25" t="s">
        <v>36</v>
      </c>
      <c r="B34" s="26">
        <v>711783915.09000003</v>
      </c>
      <c r="C34" s="26">
        <v>-183509984.70999998</v>
      </c>
      <c r="D34" s="26">
        <v>528273930.38000005</v>
      </c>
      <c r="E34" s="26">
        <v>48261355.279999994</v>
      </c>
      <c r="F34" s="26">
        <v>45510745.399999999</v>
      </c>
      <c r="G34" s="22">
        <v>482763184.98000002</v>
      </c>
    </row>
    <row r="35" spans="1:8" s="2" customFormat="1" ht="12.75" customHeight="1" x14ac:dyDescent="0.25">
      <c r="A35" s="25" t="s">
        <v>37</v>
      </c>
      <c r="B35" s="26">
        <v>65703000</v>
      </c>
      <c r="C35" s="26">
        <v>0</v>
      </c>
      <c r="D35" s="26">
        <v>65703000</v>
      </c>
      <c r="E35" s="26">
        <v>812099.99</v>
      </c>
      <c r="F35" s="26">
        <v>812099.99</v>
      </c>
      <c r="G35" s="22">
        <v>64890900.009999998</v>
      </c>
    </row>
    <row r="36" spans="1:8" s="2" customFormat="1" ht="12.75" customHeight="1" x14ac:dyDescent="0.25">
      <c r="A36" s="25" t="s">
        <v>38</v>
      </c>
      <c r="B36" s="26">
        <v>6468619.1600000001</v>
      </c>
      <c r="C36" s="26">
        <v>24265.350000000006</v>
      </c>
      <c r="D36" s="26">
        <v>6492884.5099999998</v>
      </c>
      <c r="E36" s="26">
        <v>163924.67000000001</v>
      </c>
      <c r="F36" s="26">
        <v>163924.67000000001</v>
      </c>
      <c r="G36" s="22">
        <v>6328959.8399999999</v>
      </c>
    </row>
    <row r="37" spans="1:8" s="2" customFormat="1" ht="12.75" customHeight="1" x14ac:dyDescent="0.25">
      <c r="A37" s="25" t="s">
        <v>39</v>
      </c>
      <c r="B37" s="26">
        <v>33737667.710000001</v>
      </c>
      <c r="C37" s="26">
        <v>-266108.83999999997</v>
      </c>
      <c r="D37" s="26">
        <v>33471558.870000001</v>
      </c>
      <c r="E37" s="26">
        <v>133391.29999999999</v>
      </c>
      <c r="F37" s="26">
        <v>133391.29999999999</v>
      </c>
      <c r="G37" s="22">
        <v>33338167.57</v>
      </c>
    </row>
    <row r="38" spans="1:8" s="2" customFormat="1" ht="12.75" customHeight="1" x14ac:dyDescent="0.25">
      <c r="A38" s="25" t="s">
        <v>40</v>
      </c>
      <c r="B38" s="26">
        <v>652666697.43000007</v>
      </c>
      <c r="C38" s="26">
        <v>-90045885.919999957</v>
      </c>
      <c r="D38" s="26">
        <v>562620811.50999999</v>
      </c>
      <c r="E38" s="26">
        <v>48857793.549999997</v>
      </c>
      <c r="F38" s="26">
        <v>48857793.549999997</v>
      </c>
      <c r="G38" s="22">
        <v>513763017.95999998</v>
      </c>
    </row>
    <row r="39" spans="1:8" s="24" customFormat="1" ht="12.75" customHeight="1" x14ac:dyDescent="0.25">
      <c r="A39" s="15" t="s">
        <v>41</v>
      </c>
      <c r="B39" s="21">
        <f>SUM(B40:B48)</f>
        <v>1446088490.9000001</v>
      </c>
      <c r="C39" s="21">
        <f>SUM(C40:C48)</f>
        <v>-20540503.559999973</v>
      </c>
      <c r="D39" s="21">
        <f>SUM(D40:D48)</f>
        <v>1425547987.3400002</v>
      </c>
      <c r="E39" s="21">
        <f>SUM(E40:E48)</f>
        <v>275735720.97999996</v>
      </c>
      <c r="F39" s="21">
        <f>SUM(F40:F48)</f>
        <v>275735720.97999996</v>
      </c>
      <c r="G39" s="22">
        <f>D39-E39</f>
        <v>1149812266.3600001</v>
      </c>
      <c r="H39" s="23"/>
    </row>
    <row r="40" spans="1:8" s="2" customFormat="1" ht="12.75" customHeight="1" x14ac:dyDescent="0.25">
      <c r="A40" s="25" t="s">
        <v>42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2">
        <f>D40-E40</f>
        <v>0</v>
      </c>
    </row>
    <row r="41" spans="1:8" s="2" customFormat="1" ht="12.75" customHeight="1" x14ac:dyDescent="0.25">
      <c r="A41" s="25" t="s">
        <v>43</v>
      </c>
      <c r="B41" s="26">
        <v>918685000</v>
      </c>
      <c r="C41" s="26">
        <v>0</v>
      </c>
      <c r="D41" s="26">
        <v>918685000</v>
      </c>
      <c r="E41" s="26">
        <v>227834076.00999999</v>
      </c>
      <c r="F41" s="26">
        <v>227834076.00999999</v>
      </c>
      <c r="G41" s="22">
        <v>690850923.99000001</v>
      </c>
    </row>
    <row r="42" spans="1:8" s="2" customFormat="1" ht="12.75" customHeight="1" x14ac:dyDescent="0.25">
      <c r="A42" s="25" t="s">
        <v>44</v>
      </c>
      <c r="B42" s="26">
        <v>85273000</v>
      </c>
      <c r="C42" s="26">
        <v>-4794667</v>
      </c>
      <c r="D42" s="26">
        <v>80478333</v>
      </c>
      <c r="E42" s="26">
        <v>14000000</v>
      </c>
      <c r="F42" s="26">
        <v>14000000</v>
      </c>
      <c r="G42" s="22">
        <v>66478333</v>
      </c>
    </row>
    <row r="43" spans="1:8" s="2" customFormat="1" ht="12.75" customHeight="1" x14ac:dyDescent="0.25">
      <c r="A43" s="25" t="s">
        <v>45</v>
      </c>
      <c r="B43" s="26">
        <v>295166490.89999998</v>
      </c>
      <c r="C43" s="26">
        <v>-15745836.559999973</v>
      </c>
      <c r="D43" s="26">
        <v>279420654.34000003</v>
      </c>
      <c r="E43" s="26">
        <v>455859.92000000004</v>
      </c>
      <c r="F43" s="26">
        <v>455859.92000000004</v>
      </c>
      <c r="G43" s="22">
        <v>278964794.41999996</v>
      </c>
    </row>
    <row r="44" spans="1:8" s="2" customFormat="1" ht="12.75" customHeight="1" x14ac:dyDescent="0.25">
      <c r="A44" s="25" t="s">
        <v>46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2">
        <f>D44-E44</f>
        <v>0</v>
      </c>
    </row>
    <row r="45" spans="1:8" s="2" customFormat="1" ht="12.75" customHeight="1" x14ac:dyDescent="0.25">
      <c r="A45" s="25" t="s">
        <v>47</v>
      </c>
      <c r="B45" s="26">
        <v>146964000</v>
      </c>
      <c r="C45" s="26">
        <v>0</v>
      </c>
      <c r="D45" s="26">
        <v>146964000</v>
      </c>
      <c r="E45" s="26">
        <v>33445785.050000001</v>
      </c>
      <c r="F45" s="26">
        <v>33445785.050000001</v>
      </c>
      <c r="G45" s="22">
        <v>113518214.95</v>
      </c>
    </row>
    <row r="46" spans="1:8" s="2" customFormat="1" ht="12.75" customHeight="1" x14ac:dyDescent="0.25">
      <c r="A46" s="25" t="s">
        <v>48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2">
        <f>D46-E46</f>
        <v>0</v>
      </c>
    </row>
    <row r="47" spans="1:8" s="2" customFormat="1" ht="12.75" customHeight="1" x14ac:dyDescent="0.25">
      <c r="A47" s="25" t="s">
        <v>49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2">
        <f>D47-E47</f>
        <v>0</v>
      </c>
    </row>
    <row r="48" spans="1:8" s="2" customFormat="1" ht="12.75" customHeight="1" x14ac:dyDescent="0.25">
      <c r="A48" s="25" t="s">
        <v>50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2">
        <f>D48-E48</f>
        <v>0</v>
      </c>
    </row>
    <row r="49" spans="1:8" s="30" customFormat="1" ht="12.75" customHeight="1" x14ac:dyDescent="0.25">
      <c r="A49" s="15" t="s">
        <v>51</v>
      </c>
      <c r="B49" s="21">
        <f>+B50+B51+B52+B53+B54+B55+B58</f>
        <v>195715515.15000001</v>
      </c>
      <c r="C49" s="21">
        <f>SUM(C50:C58)</f>
        <v>318155749.04999995</v>
      </c>
      <c r="D49" s="21">
        <f>+D50+D51+D52+D53+D54+D55+D56+D57+D58</f>
        <v>513871264.19999999</v>
      </c>
      <c r="E49" s="21">
        <f>+E50+E51+E52+E53+E54+E55+E56+E57+E58</f>
        <v>7767986.2299999995</v>
      </c>
      <c r="F49" s="21">
        <f>+F50+F51+F52+F53+F54+F55+F56+F57+F58</f>
        <v>7767986.2299999995</v>
      </c>
      <c r="G49" s="22">
        <f>D49-E49</f>
        <v>506103277.96999997</v>
      </c>
      <c r="H49" s="29"/>
    </row>
    <row r="50" spans="1:8" s="10" customFormat="1" ht="12.75" customHeight="1" x14ac:dyDescent="0.25">
      <c r="A50" s="25" t="s">
        <v>52</v>
      </c>
      <c r="B50" s="26">
        <v>29407852.259999998</v>
      </c>
      <c r="C50" s="26">
        <v>2286700.6500000004</v>
      </c>
      <c r="D50" s="26">
        <v>31694552.909999996</v>
      </c>
      <c r="E50" s="26">
        <v>0</v>
      </c>
      <c r="F50" s="26">
        <v>0</v>
      </c>
      <c r="G50" s="22">
        <v>31694552.909999996</v>
      </c>
    </row>
    <row r="51" spans="1:8" s="2" customFormat="1" ht="12.75" customHeight="1" x14ac:dyDescent="0.25">
      <c r="A51" s="25" t="s">
        <v>53</v>
      </c>
      <c r="B51" s="26">
        <v>5835000</v>
      </c>
      <c r="C51" s="26">
        <v>-140000</v>
      </c>
      <c r="D51" s="26">
        <v>5695000</v>
      </c>
      <c r="E51" s="26">
        <v>4789.0200000000004</v>
      </c>
      <c r="F51" s="26">
        <v>4789.0200000000004</v>
      </c>
      <c r="G51" s="22">
        <v>5690210.9800000004</v>
      </c>
    </row>
    <row r="52" spans="1:8" s="2" customFormat="1" ht="12.75" customHeight="1" x14ac:dyDescent="0.25">
      <c r="A52" s="25" t="s">
        <v>54</v>
      </c>
      <c r="B52" s="26">
        <v>15507300</v>
      </c>
      <c r="C52" s="26">
        <v>-252000</v>
      </c>
      <c r="D52" s="26">
        <v>15255300</v>
      </c>
      <c r="E52" s="26">
        <v>0</v>
      </c>
      <c r="F52" s="26">
        <v>0</v>
      </c>
      <c r="G52" s="22">
        <v>15255300</v>
      </c>
    </row>
    <row r="53" spans="1:8" s="2" customFormat="1" ht="12.75" customHeight="1" x14ac:dyDescent="0.25">
      <c r="A53" s="25" t="s">
        <v>55</v>
      </c>
      <c r="B53" s="26">
        <v>57543583.989999995</v>
      </c>
      <c r="C53" s="26">
        <v>286167741.72999996</v>
      </c>
      <c r="D53" s="26">
        <v>343711325.71999997</v>
      </c>
      <c r="E53" s="26">
        <v>0</v>
      </c>
      <c r="F53" s="26">
        <v>0</v>
      </c>
      <c r="G53" s="22">
        <v>343711325.71999997</v>
      </c>
    </row>
    <row r="54" spans="1:8" s="2" customFormat="1" ht="12.75" customHeight="1" x14ac:dyDescent="0.25">
      <c r="A54" s="25" t="s">
        <v>56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2">
        <v>0</v>
      </c>
    </row>
    <row r="55" spans="1:8" s="2" customFormat="1" ht="12.75" customHeight="1" x14ac:dyDescent="0.25">
      <c r="A55" s="25" t="s">
        <v>57</v>
      </c>
      <c r="B55" s="26">
        <v>55072795</v>
      </c>
      <c r="C55" s="26">
        <v>32693306.669999998</v>
      </c>
      <c r="D55" s="26">
        <v>87766101.670000002</v>
      </c>
      <c r="E55" s="26">
        <v>0</v>
      </c>
      <c r="F55" s="26">
        <v>0</v>
      </c>
      <c r="G55" s="22">
        <v>87766101.670000002</v>
      </c>
    </row>
    <row r="56" spans="1:8" s="2" customFormat="1" ht="12.75" customHeight="1" x14ac:dyDescent="0.25">
      <c r="A56" s="25" t="s">
        <v>58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2">
        <f>D56-E56</f>
        <v>0</v>
      </c>
    </row>
    <row r="57" spans="1:8" s="2" customFormat="1" ht="12.75" customHeight="1" x14ac:dyDescent="0.25">
      <c r="A57" s="25" t="s">
        <v>59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22">
        <f>D57-E57</f>
        <v>0</v>
      </c>
    </row>
    <row r="58" spans="1:8" s="2" customFormat="1" ht="12.75" customHeight="1" x14ac:dyDescent="0.25">
      <c r="A58" s="25" t="s">
        <v>60</v>
      </c>
      <c r="B58" s="26">
        <v>32348983.900000002</v>
      </c>
      <c r="C58" s="26">
        <v>-2600000</v>
      </c>
      <c r="D58" s="26">
        <v>29748983.900000002</v>
      </c>
      <c r="E58" s="26">
        <v>7763197.21</v>
      </c>
      <c r="F58" s="26">
        <v>7763197.21</v>
      </c>
      <c r="G58" s="22">
        <v>21985786.690000001</v>
      </c>
    </row>
    <row r="59" spans="1:8" s="24" customFormat="1" ht="12.75" customHeight="1" x14ac:dyDescent="0.25">
      <c r="A59" s="15" t="s">
        <v>61</v>
      </c>
      <c r="B59" s="21">
        <f>SUM(B60:B62)</f>
        <v>273793561.94000006</v>
      </c>
      <c r="C59" s="21">
        <f>SUM(C60:C62)</f>
        <v>302053071.41000003</v>
      </c>
      <c r="D59" s="21">
        <f>SUM(D60:D62)</f>
        <v>575846633.35000002</v>
      </c>
      <c r="E59" s="21">
        <f>SUM(E60:E62)</f>
        <v>129007765.96999998</v>
      </c>
      <c r="F59" s="21">
        <f>SUM(F60:F62)</f>
        <v>129007765.96999998</v>
      </c>
      <c r="G59" s="22">
        <f>D59-E59</f>
        <v>446838867.38000005</v>
      </c>
      <c r="H59" s="23"/>
    </row>
    <row r="60" spans="1:8" s="2" customFormat="1" ht="12.75" customHeight="1" x14ac:dyDescent="0.25">
      <c r="A60" s="25" t="s">
        <v>62</v>
      </c>
      <c r="B60" s="31">
        <v>273793561.94000006</v>
      </c>
      <c r="C60" s="31">
        <v>302053071.41000003</v>
      </c>
      <c r="D60" s="31">
        <v>575846633.35000002</v>
      </c>
      <c r="E60" s="31">
        <v>129007765.96999998</v>
      </c>
      <c r="F60" s="31">
        <v>129007765.96999998</v>
      </c>
      <c r="G60" s="32">
        <v>446838867.38</v>
      </c>
    </row>
    <row r="61" spans="1:8" s="2" customFormat="1" ht="12.75" customHeight="1" x14ac:dyDescent="0.25">
      <c r="A61" s="25" t="s">
        <v>63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2">
        <f t="shared" ref="G61:G69" si="0">D61-E61</f>
        <v>0</v>
      </c>
    </row>
    <row r="62" spans="1:8" s="2" customFormat="1" ht="12.75" customHeight="1" x14ac:dyDescent="0.25">
      <c r="A62" s="25" t="s">
        <v>64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2">
        <f t="shared" si="0"/>
        <v>0</v>
      </c>
    </row>
    <row r="63" spans="1:8" s="24" customFormat="1" ht="12.75" customHeight="1" x14ac:dyDescent="0.25">
      <c r="A63" s="15" t="s">
        <v>65</v>
      </c>
      <c r="B63" s="21">
        <f>SUM(B64:B70)</f>
        <v>581600137.82999992</v>
      </c>
      <c r="C63" s="21">
        <f>SUM(C64:C70)</f>
        <v>-561600137.82999992</v>
      </c>
      <c r="D63" s="21">
        <f>SUM(D64:D70)</f>
        <v>20000000</v>
      </c>
      <c r="E63" s="21">
        <f>SUM(E64:E70)</f>
        <v>0</v>
      </c>
      <c r="F63" s="21">
        <f>SUM(F64:F70)</f>
        <v>0</v>
      </c>
      <c r="G63" s="22">
        <f t="shared" si="0"/>
        <v>20000000</v>
      </c>
      <c r="H63" s="23"/>
    </row>
    <row r="64" spans="1:8" s="2" customFormat="1" ht="12.75" customHeight="1" x14ac:dyDescent="0.25">
      <c r="A64" s="25" t="s">
        <v>66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2">
        <f t="shared" si="0"/>
        <v>0</v>
      </c>
    </row>
    <row r="65" spans="1:13" s="2" customFormat="1" ht="12.75" customHeight="1" x14ac:dyDescent="0.25">
      <c r="A65" s="25" t="s">
        <v>67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2">
        <f t="shared" si="0"/>
        <v>0</v>
      </c>
    </row>
    <row r="66" spans="1:13" s="2" customFormat="1" ht="12.75" customHeight="1" x14ac:dyDescent="0.25">
      <c r="A66" s="25" t="s">
        <v>68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2">
        <f t="shared" si="0"/>
        <v>0</v>
      </c>
      <c r="I66" s="33"/>
      <c r="J66" s="33"/>
      <c r="K66" s="33"/>
      <c r="L66" s="33"/>
      <c r="M66" s="33"/>
    </row>
    <row r="67" spans="1:13" s="2" customFormat="1" ht="12.75" customHeight="1" x14ac:dyDescent="0.25">
      <c r="A67" s="25" t="s">
        <v>69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2">
        <f t="shared" si="0"/>
        <v>0</v>
      </c>
    </row>
    <row r="68" spans="1:13" s="2" customFormat="1" ht="12.75" customHeight="1" x14ac:dyDescent="0.25">
      <c r="A68" s="25" t="s">
        <v>70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2">
        <f t="shared" si="0"/>
        <v>0</v>
      </c>
    </row>
    <row r="69" spans="1:13" s="2" customFormat="1" ht="12.75" customHeight="1" x14ac:dyDescent="0.25">
      <c r="A69" s="25" t="s">
        <v>71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2">
        <f t="shared" si="0"/>
        <v>0</v>
      </c>
    </row>
    <row r="70" spans="1:13" s="2" customFormat="1" ht="12.75" customHeight="1" x14ac:dyDescent="0.25">
      <c r="A70" s="25" t="s">
        <v>72</v>
      </c>
      <c r="B70" s="31">
        <v>581600137.82999992</v>
      </c>
      <c r="C70" s="31">
        <v>-561600137.82999992</v>
      </c>
      <c r="D70" s="31">
        <v>20000000</v>
      </c>
      <c r="E70" s="31">
        <v>0</v>
      </c>
      <c r="F70" s="31">
        <v>0</v>
      </c>
      <c r="G70" s="32">
        <v>20000000</v>
      </c>
    </row>
    <row r="71" spans="1:13" s="24" customFormat="1" ht="18" customHeight="1" x14ac:dyDescent="0.25">
      <c r="A71" s="15" t="s">
        <v>73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2">
        <f>D71-E71</f>
        <v>0</v>
      </c>
      <c r="H71" s="23"/>
    </row>
    <row r="72" spans="1:13" s="2" customFormat="1" ht="12.75" customHeight="1" x14ac:dyDescent="0.25">
      <c r="A72" s="25" t="s">
        <v>74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  <c r="G72" s="22">
        <f>D72-E72</f>
        <v>0</v>
      </c>
    </row>
    <row r="73" spans="1:13" s="2" customFormat="1" ht="12.75" customHeight="1" x14ac:dyDescent="0.25">
      <c r="A73" s="25" t="s">
        <v>75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2">
        <f>D73-E73</f>
        <v>0</v>
      </c>
    </row>
    <row r="74" spans="1:13" s="2" customFormat="1" ht="12.75" customHeight="1" x14ac:dyDescent="0.25">
      <c r="A74" s="25" t="s">
        <v>76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2">
        <f>D74-E74</f>
        <v>0</v>
      </c>
    </row>
    <row r="75" spans="1:13" s="24" customFormat="1" ht="12.75" customHeight="1" x14ac:dyDescent="0.2">
      <c r="A75" s="15" t="s">
        <v>77</v>
      </c>
      <c r="B75" s="21">
        <f>SUM(B76:B82)</f>
        <v>0</v>
      </c>
      <c r="C75" s="21">
        <f>SUM(C76:C82)</f>
        <v>321422510.94999999</v>
      </c>
      <c r="D75" s="21">
        <f>SUM(D76:D82)</f>
        <v>321422510.94999999</v>
      </c>
      <c r="E75" s="21">
        <f>SUM(E76:E82)</f>
        <v>81827798.679999992</v>
      </c>
      <c r="F75" s="21">
        <f>SUM(F76:F82)</f>
        <v>81827798.679999992</v>
      </c>
      <c r="G75" s="22">
        <f t="shared" ref="G75:G138" si="1">D75-E75</f>
        <v>239594712.26999998</v>
      </c>
    </row>
    <row r="76" spans="1:13" s="2" customFormat="1" ht="12.75" customHeight="1" x14ac:dyDescent="0.25">
      <c r="A76" s="25" t="s">
        <v>78</v>
      </c>
      <c r="B76" s="31">
        <v>0</v>
      </c>
      <c r="C76" s="31">
        <v>300000000</v>
      </c>
      <c r="D76" s="31">
        <v>300000000</v>
      </c>
      <c r="E76" s="31">
        <v>75000000</v>
      </c>
      <c r="F76" s="31">
        <v>75000000</v>
      </c>
      <c r="G76" s="32">
        <v>225000000</v>
      </c>
    </row>
    <row r="77" spans="1:13" s="2" customFormat="1" ht="12.75" customHeight="1" x14ac:dyDescent="0.25">
      <c r="A77" s="25" t="s">
        <v>79</v>
      </c>
      <c r="B77" s="31">
        <v>0</v>
      </c>
      <c r="C77" s="31">
        <v>18215510.949999999</v>
      </c>
      <c r="D77" s="31">
        <v>18215510.949999999</v>
      </c>
      <c r="E77" s="31">
        <v>6411381.7999999998</v>
      </c>
      <c r="F77" s="31">
        <v>6411381.7999999998</v>
      </c>
      <c r="G77" s="32">
        <v>11804129.15</v>
      </c>
    </row>
    <row r="78" spans="1:13" s="2" customFormat="1" ht="12.75" customHeight="1" x14ac:dyDescent="0.25">
      <c r="A78" s="25" t="s">
        <v>80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2">
        <f t="shared" si="1"/>
        <v>0</v>
      </c>
    </row>
    <row r="79" spans="1:13" s="2" customFormat="1" ht="12.75" customHeight="1" x14ac:dyDescent="0.25">
      <c r="A79" s="25" t="s">
        <v>81</v>
      </c>
      <c r="B79" s="31">
        <v>0</v>
      </c>
      <c r="C79" s="31">
        <v>3207000</v>
      </c>
      <c r="D79" s="31">
        <v>3207000</v>
      </c>
      <c r="E79" s="31">
        <v>416416.88</v>
      </c>
      <c r="F79" s="31">
        <v>416416.88</v>
      </c>
      <c r="G79" s="32">
        <v>2790583.12</v>
      </c>
    </row>
    <row r="80" spans="1:13" s="2" customFormat="1" ht="12.75" customHeight="1" x14ac:dyDescent="0.25">
      <c r="A80" s="25" t="s">
        <v>82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2">
        <f t="shared" si="1"/>
        <v>0</v>
      </c>
    </row>
    <row r="81" spans="1:7" s="2" customFormat="1" ht="12.75" customHeight="1" x14ac:dyDescent="0.25">
      <c r="A81" s="25" t="s">
        <v>83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2">
        <f t="shared" si="1"/>
        <v>0</v>
      </c>
    </row>
    <row r="82" spans="1:7" s="2" customFormat="1" ht="12.75" customHeight="1" x14ac:dyDescent="0.25">
      <c r="A82" s="25" t="s">
        <v>84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2">
        <f t="shared" si="1"/>
        <v>0</v>
      </c>
    </row>
    <row r="83" spans="1:7" s="2" customFormat="1" x14ac:dyDescent="0.25">
      <c r="A83" s="15"/>
      <c r="B83" s="34"/>
      <c r="C83" s="34"/>
      <c r="D83" s="34"/>
      <c r="E83" s="26"/>
      <c r="F83" s="26"/>
      <c r="G83" s="22">
        <f t="shared" si="1"/>
        <v>0</v>
      </c>
    </row>
    <row r="84" spans="1:7" s="2" customFormat="1" x14ac:dyDescent="0.25">
      <c r="A84" s="15" t="s">
        <v>85</v>
      </c>
      <c r="B84" s="21">
        <f>B85+B93+B103+B113+B123+B133+B137+B145+B149</f>
        <v>1507710011.3199999</v>
      </c>
      <c r="C84" s="21">
        <f>C85+C93+C103+C113+C123+C133+C137+C145+C149</f>
        <v>15642015.560000006</v>
      </c>
      <c r="D84" s="21">
        <f>D85+D93+D103+D113+D123+D133+D137+D145+D149</f>
        <v>1523352026.8799999</v>
      </c>
      <c r="E84" s="21">
        <f>E85+E93+E103+E113+E123+E133+E137+E145+E149</f>
        <v>136900784.42000002</v>
      </c>
      <c r="F84" s="21">
        <f>F85+F93+F103+F113+F123+F133+F137+F145+F149</f>
        <v>125428156.23999999</v>
      </c>
      <c r="G84" s="22">
        <f t="shared" si="1"/>
        <v>1386451242.4599998</v>
      </c>
    </row>
    <row r="85" spans="1:7" s="24" customFormat="1" ht="12.75" customHeight="1" x14ac:dyDescent="0.2">
      <c r="A85" s="15" t="s">
        <v>13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2">
        <f t="shared" si="1"/>
        <v>0</v>
      </c>
    </row>
    <row r="86" spans="1:7" s="2" customFormat="1" ht="12.75" customHeight="1" x14ac:dyDescent="0.25">
      <c r="A86" s="25" t="s">
        <v>14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2">
        <f t="shared" si="1"/>
        <v>0</v>
      </c>
    </row>
    <row r="87" spans="1:7" s="2" customFormat="1" ht="12.75" customHeight="1" x14ac:dyDescent="0.25">
      <c r="A87" s="25" t="s">
        <v>15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2">
        <f t="shared" si="1"/>
        <v>0</v>
      </c>
    </row>
    <row r="88" spans="1:7" s="2" customFormat="1" ht="12.75" customHeight="1" x14ac:dyDescent="0.25">
      <c r="A88" s="25" t="s">
        <v>16</v>
      </c>
      <c r="B88" s="26">
        <v>0</v>
      </c>
      <c r="C88" s="26">
        <v>0</v>
      </c>
      <c r="D88" s="26">
        <v>0</v>
      </c>
      <c r="E88" s="26">
        <v>0</v>
      </c>
      <c r="F88" s="26">
        <v>0</v>
      </c>
      <c r="G88" s="22">
        <f t="shared" si="1"/>
        <v>0</v>
      </c>
    </row>
    <row r="89" spans="1:7" s="2" customFormat="1" ht="12.75" customHeight="1" x14ac:dyDescent="0.25">
      <c r="A89" s="25" t="s">
        <v>17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2">
        <f t="shared" si="1"/>
        <v>0</v>
      </c>
    </row>
    <row r="90" spans="1:7" s="2" customFormat="1" ht="12.75" customHeight="1" x14ac:dyDescent="0.25">
      <c r="A90" s="25" t="s">
        <v>18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2">
        <f t="shared" si="1"/>
        <v>0</v>
      </c>
    </row>
    <row r="91" spans="1:7" s="2" customFormat="1" ht="12.75" customHeight="1" x14ac:dyDescent="0.25">
      <c r="A91" s="25" t="s">
        <v>19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2">
        <f t="shared" si="1"/>
        <v>0</v>
      </c>
    </row>
    <row r="92" spans="1:7" s="2" customFormat="1" ht="12.75" customHeight="1" x14ac:dyDescent="0.25">
      <c r="A92" s="25" t="s">
        <v>20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2">
        <f t="shared" si="1"/>
        <v>0</v>
      </c>
    </row>
    <row r="93" spans="1:7" s="24" customFormat="1" ht="12.75" customHeight="1" x14ac:dyDescent="0.2">
      <c r="A93" s="15" t="s">
        <v>21</v>
      </c>
      <c r="B93" s="21">
        <f>SUM(B94:B102)</f>
        <v>45870494</v>
      </c>
      <c r="C93" s="21">
        <f>SUM(C94:C102)</f>
        <v>29000000</v>
      </c>
      <c r="D93" s="21">
        <f>SUM(D94:D102)</f>
        <v>74870494</v>
      </c>
      <c r="E93" s="21">
        <f>SUM(E94:E102)</f>
        <v>0</v>
      </c>
      <c r="F93" s="21">
        <f>SUM(F94:F102)</f>
        <v>0</v>
      </c>
      <c r="G93" s="22">
        <f t="shared" si="1"/>
        <v>74870494</v>
      </c>
    </row>
    <row r="94" spans="1:7" s="2" customFormat="1" ht="12.75" customHeight="1" x14ac:dyDescent="0.25">
      <c r="A94" s="25" t="s">
        <v>22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2">
        <f t="shared" si="1"/>
        <v>0</v>
      </c>
    </row>
    <row r="95" spans="1:7" s="2" customFormat="1" ht="12.75" customHeight="1" x14ac:dyDescent="0.25">
      <c r="A95" s="25" t="s">
        <v>23</v>
      </c>
      <c r="B95" s="26">
        <v>2027952</v>
      </c>
      <c r="C95" s="26">
        <v>0</v>
      </c>
      <c r="D95" s="26">
        <v>2027952</v>
      </c>
      <c r="E95" s="26">
        <v>0</v>
      </c>
      <c r="F95" s="26">
        <v>0</v>
      </c>
      <c r="G95" s="22">
        <v>2027952</v>
      </c>
    </row>
    <row r="96" spans="1:7" s="2" customFormat="1" ht="12.75" customHeight="1" x14ac:dyDescent="0.25">
      <c r="A96" s="25" t="s">
        <v>24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2">
        <f t="shared" si="1"/>
        <v>0</v>
      </c>
    </row>
    <row r="97" spans="1:7" s="2" customFormat="1" ht="12.75" customHeight="1" x14ac:dyDescent="0.25">
      <c r="A97" s="25" t="s">
        <v>25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2">
        <f t="shared" si="1"/>
        <v>0</v>
      </c>
    </row>
    <row r="98" spans="1:7" s="2" customFormat="1" ht="12.75" customHeight="1" x14ac:dyDescent="0.25">
      <c r="A98" s="25" t="s">
        <v>26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2">
        <v>0</v>
      </c>
    </row>
    <row r="99" spans="1:7" s="2" customFormat="1" ht="12.75" customHeight="1" x14ac:dyDescent="0.25">
      <c r="A99" s="25" t="s">
        <v>27</v>
      </c>
      <c r="B99" s="26">
        <v>1000000</v>
      </c>
      <c r="C99" s="26">
        <v>29000000</v>
      </c>
      <c r="D99" s="26">
        <v>30000000</v>
      </c>
      <c r="E99" s="26">
        <v>0</v>
      </c>
      <c r="F99" s="26">
        <v>0</v>
      </c>
      <c r="G99" s="22">
        <v>30000000</v>
      </c>
    </row>
    <row r="100" spans="1:7" s="2" customFormat="1" ht="12.75" customHeight="1" x14ac:dyDescent="0.25">
      <c r="A100" s="25" t="s">
        <v>28</v>
      </c>
      <c r="B100" s="26">
        <v>37000000</v>
      </c>
      <c r="C100" s="26">
        <v>0</v>
      </c>
      <c r="D100" s="26">
        <v>37000000</v>
      </c>
      <c r="E100" s="26">
        <v>0</v>
      </c>
      <c r="F100" s="26">
        <v>0</v>
      </c>
      <c r="G100" s="22">
        <v>37000000</v>
      </c>
    </row>
    <row r="101" spans="1:7" s="2" customFormat="1" ht="12.75" customHeight="1" x14ac:dyDescent="0.25">
      <c r="A101" s="25" t="s">
        <v>29</v>
      </c>
      <c r="B101" s="26">
        <v>1350000</v>
      </c>
      <c r="C101" s="26">
        <v>0</v>
      </c>
      <c r="D101" s="26">
        <v>1350000</v>
      </c>
      <c r="E101" s="26">
        <v>0</v>
      </c>
      <c r="F101" s="26">
        <v>0</v>
      </c>
      <c r="G101" s="22">
        <v>1350000</v>
      </c>
    </row>
    <row r="102" spans="1:7" s="2" customFormat="1" ht="12.75" customHeight="1" x14ac:dyDescent="0.25">
      <c r="A102" s="25" t="s">
        <v>30</v>
      </c>
      <c r="B102" s="26">
        <v>4492542</v>
      </c>
      <c r="C102" s="26">
        <v>0</v>
      </c>
      <c r="D102" s="26">
        <v>4492542</v>
      </c>
      <c r="E102" s="26">
        <v>0</v>
      </c>
      <c r="F102" s="26">
        <v>0</v>
      </c>
      <c r="G102" s="22">
        <v>4492542</v>
      </c>
    </row>
    <row r="103" spans="1:7" s="24" customFormat="1" ht="12" customHeight="1" x14ac:dyDescent="0.2">
      <c r="A103" s="15" t="s">
        <v>31</v>
      </c>
      <c r="B103" s="21">
        <f>SUM(B104:B112)</f>
        <v>798806719.75999999</v>
      </c>
      <c r="C103" s="21">
        <f>SUM(C104:C112)</f>
        <v>-5581864.2100000009</v>
      </c>
      <c r="D103" s="21">
        <f>SUM(D104:D112)</f>
        <v>793224855.54999995</v>
      </c>
      <c r="E103" s="21">
        <f>SUM(E104:E112)</f>
        <v>84068911.530000001</v>
      </c>
      <c r="F103" s="21">
        <f>SUM(F104:F112)</f>
        <v>72596283.349999994</v>
      </c>
      <c r="G103" s="22">
        <f t="shared" si="1"/>
        <v>709155944.01999998</v>
      </c>
    </row>
    <row r="104" spans="1:7" s="2" customFormat="1" ht="12.75" customHeight="1" x14ac:dyDescent="0.25">
      <c r="A104" s="25" t="s">
        <v>32</v>
      </c>
      <c r="B104" s="26">
        <v>119922899.74000001</v>
      </c>
      <c r="C104" s="26">
        <v>-2411729.1800000002</v>
      </c>
      <c r="D104" s="26">
        <v>117511170.56</v>
      </c>
      <c r="E104" s="26">
        <v>12722244</v>
      </c>
      <c r="F104" s="26">
        <v>12722244</v>
      </c>
      <c r="G104" s="22">
        <v>104788926.56</v>
      </c>
    </row>
    <row r="105" spans="1:7" s="2" customFormat="1" ht="12.75" customHeight="1" x14ac:dyDescent="0.25">
      <c r="A105" s="25" t="s">
        <v>33</v>
      </c>
      <c r="B105" s="26">
        <v>87857458</v>
      </c>
      <c r="C105" s="26">
        <v>0</v>
      </c>
      <c r="D105" s="26">
        <v>87857458</v>
      </c>
      <c r="E105" s="26">
        <v>0</v>
      </c>
      <c r="F105" s="26">
        <v>0</v>
      </c>
      <c r="G105" s="22">
        <v>87857458</v>
      </c>
    </row>
    <row r="106" spans="1:7" s="2" customFormat="1" ht="12.75" customHeight="1" x14ac:dyDescent="0.25">
      <c r="A106" s="25" t="s">
        <v>34</v>
      </c>
      <c r="B106" s="26">
        <v>6500000</v>
      </c>
      <c r="C106" s="26">
        <v>0</v>
      </c>
      <c r="D106" s="26">
        <v>6500000</v>
      </c>
      <c r="E106" s="26">
        <v>0</v>
      </c>
      <c r="F106" s="26">
        <v>0</v>
      </c>
      <c r="G106" s="22">
        <v>6500000</v>
      </c>
    </row>
    <row r="107" spans="1:7" s="2" customFormat="1" ht="12.75" customHeight="1" x14ac:dyDescent="0.25">
      <c r="A107" s="25" t="s">
        <v>35</v>
      </c>
      <c r="B107" s="26">
        <v>0</v>
      </c>
      <c r="C107" s="26">
        <v>0</v>
      </c>
      <c r="D107" s="26">
        <v>0</v>
      </c>
      <c r="E107" s="26">
        <v>0</v>
      </c>
      <c r="F107" s="26">
        <v>0</v>
      </c>
      <c r="G107" s="22">
        <f t="shared" si="1"/>
        <v>0</v>
      </c>
    </row>
    <row r="108" spans="1:7" s="2" customFormat="1" ht="12.75" customHeight="1" x14ac:dyDescent="0.25">
      <c r="A108" s="25" t="s">
        <v>36</v>
      </c>
      <c r="B108" s="26">
        <v>510993495.47000003</v>
      </c>
      <c r="C108" s="26">
        <v>-27719200</v>
      </c>
      <c r="D108" s="26">
        <v>483274295.47000003</v>
      </c>
      <c r="E108" s="26">
        <v>11472628.18</v>
      </c>
      <c r="F108" s="26">
        <v>0</v>
      </c>
      <c r="G108" s="22">
        <v>483274295.47000003</v>
      </c>
    </row>
    <row r="109" spans="1:7" s="2" customFormat="1" ht="12.75" customHeight="1" x14ac:dyDescent="0.25">
      <c r="A109" s="25" t="s">
        <v>37</v>
      </c>
      <c r="B109" s="26">
        <v>0</v>
      </c>
      <c r="C109" s="26">
        <v>0</v>
      </c>
      <c r="D109" s="26">
        <v>0</v>
      </c>
      <c r="E109" s="26">
        <v>0</v>
      </c>
      <c r="F109" s="26">
        <v>0</v>
      </c>
      <c r="G109" s="22">
        <f t="shared" si="1"/>
        <v>0</v>
      </c>
    </row>
    <row r="110" spans="1:7" s="2" customFormat="1" ht="12.75" customHeight="1" x14ac:dyDescent="0.25">
      <c r="A110" s="25" t="s">
        <v>38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2">
        <f t="shared" si="1"/>
        <v>0</v>
      </c>
    </row>
    <row r="111" spans="1:7" s="2" customFormat="1" ht="12.75" customHeight="1" x14ac:dyDescent="0.25">
      <c r="A111" s="25" t="s">
        <v>39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  <c r="G111" s="22">
        <f t="shared" si="1"/>
        <v>0</v>
      </c>
    </row>
    <row r="112" spans="1:7" s="2" customFormat="1" ht="12.75" customHeight="1" x14ac:dyDescent="0.25">
      <c r="A112" s="25" t="s">
        <v>40</v>
      </c>
      <c r="B112" s="26">
        <v>73532866.549999997</v>
      </c>
      <c r="C112" s="26">
        <v>24549064.969999999</v>
      </c>
      <c r="D112" s="26">
        <v>98081931.519999996</v>
      </c>
      <c r="E112" s="26">
        <v>59874039.350000001</v>
      </c>
      <c r="F112" s="26">
        <v>59874039.350000001</v>
      </c>
      <c r="G112" s="22">
        <v>38207892.170000002</v>
      </c>
    </row>
    <row r="113" spans="1:7" s="24" customFormat="1" ht="12.75" customHeight="1" x14ac:dyDescent="0.2">
      <c r="A113" s="15" t="s">
        <v>41</v>
      </c>
      <c r="B113" s="21">
        <f>SUM(B114:B122)</f>
        <v>24825000</v>
      </c>
      <c r="C113" s="21">
        <f>SUM(C114:C122)</f>
        <v>8731729.1799999997</v>
      </c>
      <c r="D113" s="21">
        <f>SUM(D114:D122)</f>
        <v>33556729.18</v>
      </c>
      <c r="E113" s="21">
        <f>SUM(E114:E122)</f>
        <v>9532500</v>
      </c>
      <c r="F113" s="21">
        <f>SUM(F114:F122)</f>
        <v>9532500</v>
      </c>
      <c r="G113" s="22">
        <f t="shared" si="1"/>
        <v>24024229.18</v>
      </c>
    </row>
    <row r="114" spans="1:7" s="2" customFormat="1" ht="12.75" customHeight="1" x14ac:dyDescent="0.25">
      <c r="A114" s="25" t="s">
        <v>42</v>
      </c>
      <c r="B114" s="26">
        <v>0</v>
      </c>
      <c r="C114" s="26">
        <v>0</v>
      </c>
      <c r="D114" s="26">
        <v>0</v>
      </c>
      <c r="E114" s="26">
        <v>0</v>
      </c>
      <c r="F114" s="26">
        <v>0</v>
      </c>
      <c r="G114" s="22">
        <f t="shared" si="1"/>
        <v>0</v>
      </c>
    </row>
    <row r="115" spans="1:7" s="2" customFormat="1" ht="12.75" customHeight="1" x14ac:dyDescent="0.25">
      <c r="A115" s="25" t="s">
        <v>43</v>
      </c>
      <c r="B115" s="26">
        <v>6000000</v>
      </c>
      <c r="C115" s="26">
        <v>0</v>
      </c>
      <c r="D115" s="26">
        <v>6000000</v>
      </c>
      <c r="E115" s="26">
        <v>0</v>
      </c>
      <c r="F115" s="26">
        <v>0</v>
      </c>
      <c r="G115" s="22">
        <v>6000000</v>
      </c>
    </row>
    <row r="116" spans="1:7" s="2" customFormat="1" ht="12.75" customHeight="1" x14ac:dyDescent="0.25">
      <c r="A116" s="25" t="s">
        <v>44</v>
      </c>
      <c r="B116" s="26">
        <v>0</v>
      </c>
      <c r="C116" s="26">
        <v>8820000</v>
      </c>
      <c r="D116" s="26">
        <v>8820000</v>
      </c>
      <c r="E116" s="26">
        <v>8820000</v>
      </c>
      <c r="F116" s="26">
        <v>8820000</v>
      </c>
      <c r="G116" s="22">
        <v>0</v>
      </c>
    </row>
    <row r="117" spans="1:7" s="2" customFormat="1" ht="12.75" customHeight="1" x14ac:dyDescent="0.25">
      <c r="A117" s="25" t="s">
        <v>45</v>
      </c>
      <c r="B117" s="26">
        <v>18825000</v>
      </c>
      <c r="C117" s="26">
        <v>-88270.82</v>
      </c>
      <c r="D117" s="26">
        <v>18736729.18</v>
      </c>
      <c r="E117" s="26">
        <v>712500</v>
      </c>
      <c r="F117" s="26">
        <v>712500</v>
      </c>
      <c r="G117" s="22">
        <v>18024229.18</v>
      </c>
    </row>
    <row r="118" spans="1:7" s="2" customFormat="1" ht="12.75" customHeight="1" x14ac:dyDescent="0.25">
      <c r="A118" s="25" t="s">
        <v>46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  <c r="G118" s="22">
        <f t="shared" si="1"/>
        <v>0</v>
      </c>
    </row>
    <row r="119" spans="1:7" s="2" customFormat="1" ht="12.75" customHeight="1" x14ac:dyDescent="0.25">
      <c r="A119" s="25" t="s">
        <v>47</v>
      </c>
      <c r="B119" s="26">
        <v>0</v>
      </c>
      <c r="C119" s="26">
        <v>0</v>
      </c>
      <c r="D119" s="26">
        <v>0</v>
      </c>
      <c r="E119" s="26">
        <v>0</v>
      </c>
      <c r="F119" s="26">
        <v>0</v>
      </c>
      <c r="G119" s="22">
        <f t="shared" si="1"/>
        <v>0</v>
      </c>
    </row>
    <row r="120" spans="1:7" s="2" customFormat="1" ht="12.75" customHeight="1" x14ac:dyDescent="0.25">
      <c r="A120" s="25" t="s">
        <v>48</v>
      </c>
      <c r="B120" s="26">
        <v>0</v>
      </c>
      <c r="C120" s="26">
        <v>0</v>
      </c>
      <c r="D120" s="26">
        <v>0</v>
      </c>
      <c r="E120" s="26">
        <v>0</v>
      </c>
      <c r="F120" s="26">
        <v>0</v>
      </c>
      <c r="G120" s="22">
        <f t="shared" si="1"/>
        <v>0</v>
      </c>
    </row>
    <row r="121" spans="1:7" s="2" customFormat="1" ht="12.75" customHeight="1" x14ac:dyDescent="0.25">
      <c r="A121" s="25" t="s">
        <v>49</v>
      </c>
      <c r="B121" s="26">
        <v>0</v>
      </c>
      <c r="C121" s="26">
        <v>0</v>
      </c>
      <c r="D121" s="26">
        <v>0</v>
      </c>
      <c r="E121" s="26">
        <v>0</v>
      </c>
      <c r="F121" s="26">
        <v>0</v>
      </c>
      <c r="G121" s="22">
        <f t="shared" si="1"/>
        <v>0</v>
      </c>
    </row>
    <row r="122" spans="1:7" s="2" customFormat="1" ht="12.75" customHeight="1" x14ac:dyDescent="0.25">
      <c r="A122" s="25" t="s">
        <v>50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2">
        <f t="shared" si="1"/>
        <v>0</v>
      </c>
    </row>
    <row r="123" spans="1:7" s="24" customFormat="1" ht="12.75" customHeight="1" x14ac:dyDescent="0.2">
      <c r="A123" s="15" t="s">
        <v>51</v>
      </c>
      <c r="B123" s="21">
        <f>SUM(B124:B132)</f>
        <v>43574626.409999996</v>
      </c>
      <c r="C123" s="21">
        <f>SUM(C124:C132)</f>
        <v>0</v>
      </c>
      <c r="D123" s="21">
        <f>SUM(D124:D132)</f>
        <v>43574626.409999996</v>
      </c>
      <c r="E123" s="21">
        <f>SUM(E124:E132)</f>
        <v>0</v>
      </c>
      <c r="F123" s="21">
        <f>SUM(F124:F132)</f>
        <v>0</v>
      </c>
      <c r="G123" s="22">
        <f t="shared" si="1"/>
        <v>43574626.409999996</v>
      </c>
    </row>
    <row r="124" spans="1:7" s="2" customFormat="1" ht="12.75" customHeight="1" x14ac:dyDescent="0.25">
      <c r="A124" s="25" t="s">
        <v>52</v>
      </c>
      <c r="B124" s="26">
        <v>2824626.41</v>
      </c>
      <c r="C124" s="26">
        <v>0</v>
      </c>
      <c r="D124" s="26">
        <v>2824626.41</v>
      </c>
      <c r="E124" s="26">
        <v>0</v>
      </c>
      <c r="F124" s="26">
        <v>0</v>
      </c>
      <c r="G124" s="22">
        <v>2824626.41</v>
      </c>
    </row>
    <row r="125" spans="1:7" s="2" customFormat="1" ht="12.75" customHeight="1" x14ac:dyDescent="0.25">
      <c r="A125" s="25" t="s">
        <v>53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2">
        <f t="shared" si="1"/>
        <v>0</v>
      </c>
    </row>
    <row r="126" spans="1:7" s="2" customFormat="1" ht="12.75" customHeight="1" x14ac:dyDescent="0.25">
      <c r="A126" s="25" t="s">
        <v>54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2">
        <f t="shared" si="1"/>
        <v>0</v>
      </c>
    </row>
    <row r="127" spans="1:7" s="2" customFormat="1" ht="12.75" customHeight="1" x14ac:dyDescent="0.25">
      <c r="A127" s="25" t="s">
        <v>55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2">
        <f t="shared" si="1"/>
        <v>0</v>
      </c>
    </row>
    <row r="128" spans="1:7" s="2" customFormat="1" ht="12.75" customHeight="1" x14ac:dyDescent="0.25">
      <c r="A128" s="25" t="s">
        <v>56</v>
      </c>
      <c r="B128" s="26">
        <v>19750000</v>
      </c>
      <c r="C128" s="26">
        <v>0</v>
      </c>
      <c r="D128" s="26">
        <v>19750000</v>
      </c>
      <c r="E128" s="26">
        <v>0</v>
      </c>
      <c r="F128" s="26">
        <v>0</v>
      </c>
      <c r="G128" s="22">
        <v>19750000</v>
      </c>
    </row>
    <row r="129" spans="1:7" s="2" customFormat="1" ht="12.75" customHeight="1" x14ac:dyDescent="0.25">
      <c r="A129" s="25" t="s">
        <v>57</v>
      </c>
      <c r="B129" s="26">
        <v>21000000</v>
      </c>
      <c r="C129" s="26">
        <v>0</v>
      </c>
      <c r="D129" s="26">
        <v>21000000</v>
      </c>
      <c r="E129" s="26">
        <v>0</v>
      </c>
      <c r="F129" s="26">
        <v>0</v>
      </c>
      <c r="G129" s="22">
        <v>21000000</v>
      </c>
    </row>
    <row r="130" spans="1:7" s="2" customFormat="1" ht="12.75" customHeight="1" x14ac:dyDescent="0.25">
      <c r="A130" s="25" t="s">
        <v>58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2">
        <f t="shared" si="1"/>
        <v>0</v>
      </c>
    </row>
    <row r="131" spans="1:7" s="2" customFormat="1" ht="12.75" customHeight="1" x14ac:dyDescent="0.25">
      <c r="A131" s="25" t="s">
        <v>59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2">
        <f t="shared" si="1"/>
        <v>0</v>
      </c>
    </row>
    <row r="132" spans="1:7" s="2" customFormat="1" ht="12.75" customHeight="1" x14ac:dyDescent="0.25">
      <c r="A132" s="25" t="s">
        <v>60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2">
        <f t="shared" si="1"/>
        <v>0</v>
      </c>
    </row>
    <row r="133" spans="1:7" s="24" customFormat="1" ht="12.75" customHeight="1" x14ac:dyDescent="0.2">
      <c r="A133" s="15" t="s">
        <v>61</v>
      </c>
      <c r="B133" s="21">
        <f>+B134</f>
        <v>354088198.06</v>
      </c>
      <c r="C133" s="21">
        <f>+C134</f>
        <v>-13300849.409999993</v>
      </c>
      <c r="D133" s="21">
        <f>+D134</f>
        <v>340787348.64999998</v>
      </c>
      <c r="E133" s="21">
        <f>+E134</f>
        <v>0</v>
      </c>
      <c r="F133" s="21">
        <f>+F134</f>
        <v>0</v>
      </c>
      <c r="G133" s="22">
        <f t="shared" si="1"/>
        <v>340787348.64999998</v>
      </c>
    </row>
    <row r="134" spans="1:7" s="2" customFormat="1" ht="12.75" customHeight="1" x14ac:dyDescent="0.25">
      <c r="A134" s="25" t="s">
        <v>62</v>
      </c>
      <c r="B134" s="26">
        <v>354088198.06</v>
      </c>
      <c r="C134" s="26">
        <v>-13300849.409999993</v>
      </c>
      <c r="D134" s="26">
        <v>340787348.64999998</v>
      </c>
      <c r="E134" s="26">
        <v>0</v>
      </c>
      <c r="F134" s="26">
        <v>0</v>
      </c>
      <c r="G134" s="22">
        <v>340787348.64999998</v>
      </c>
    </row>
    <row r="135" spans="1:7" s="2" customFormat="1" ht="12.75" customHeight="1" x14ac:dyDescent="0.25">
      <c r="A135" s="25" t="s">
        <v>63</v>
      </c>
      <c r="B135" s="26">
        <v>0</v>
      </c>
      <c r="C135" s="26">
        <v>0</v>
      </c>
      <c r="D135" s="26">
        <v>0</v>
      </c>
      <c r="E135" s="26">
        <v>0</v>
      </c>
      <c r="F135" s="26">
        <v>0</v>
      </c>
      <c r="G135" s="22">
        <f t="shared" si="1"/>
        <v>0</v>
      </c>
    </row>
    <row r="136" spans="1:7" s="2" customFormat="1" ht="12.75" customHeight="1" x14ac:dyDescent="0.25">
      <c r="A136" s="25" t="s">
        <v>64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2">
        <f t="shared" si="1"/>
        <v>0</v>
      </c>
    </row>
    <row r="137" spans="1:7" s="24" customFormat="1" ht="12.75" customHeight="1" x14ac:dyDescent="0.2">
      <c r="A137" s="15" t="s">
        <v>65</v>
      </c>
      <c r="B137" s="21">
        <f>SUM(B138:B144)</f>
        <v>0</v>
      </c>
      <c r="C137" s="21">
        <f>SUM(C138:C144)</f>
        <v>0</v>
      </c>
      <c r="D137" s="21">
        <f>SUM(D138:D144)</f>
        <v>0</v>
      </c>
      <c r="E137" s="21">
        <f>SUM(E138:E144)</f>
        <v>0</v>
      </c>
      <c r="F137" s="21">
        <f>SUM(F138:F144)</f>
        <v>0</v>
      </c>
      <c r="G137" s="22">
        <f t="shared" si="1"/>
        <v>0</v>
      </c>
    </row>
    <row r="138" spans="1:7" s="2" customFormat="1" ht="12.75" customHeight="1" x14ac:dyDescent="0.25">
      <c r="A138" s="25" t="s">
        <v>66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2">
        <f t="shared" si="1"/>
        <v>0</v>
      </c>
    </row>
    <row r="139" spans="1:7" s="2" customFormat="1" ht="12.75" customHeight="1" x14ac:dyDescent="0.25">
      <c r="A139" s="25" t="s">
        <v>67</v>
      </c>
      <c r="B139" s="26">
        <v>0</v>
      </c>
      <c r="C139" s="26">
        <v>0</v>
      </c>
      <c r="D139" s="26">
        <v>0</v>
      </c>
      <c r="E139" s="26">
        <v>0</v>
      </c>
      <c r="F139" s="26">
        <v>0</v>
      </c>
      <c r="G139" s="22">
        <f t="shared" ref="G139:G156" si="2">D139-E139</f>
        <v>0</v>
      </c>
    </row>
    <row r="140" spans="1:7" s="2" customFormat="1" ht="12.75" customHeight="1" x14ac:dyDescent="0.25">
      <c r="A140" s="25" t="s">
        <v>68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2">
        <f t="shared" si="2"/>
        <v>0</v>
      </c>
    </row>
    <row r="141" spans="1:7" s="2" customFormat="1" ht="12.75" customHeight="1" x14ac:dyDescent="0.25">
      <c r="A141" s="25" t="s">
        <v>69</v>
      </c>
      <c r="B141" s="26">
        <v>0</v>
      </c>
      <c r="C141" s="26">
        <v>0</v>
      </c>
      <c r="D141" s="26">
        <v>0</v>
      </c>
      <c r="E141" s="26">
        <v>0</v>
      </c>
      <c r="F141" s="26">
        <v>0</v>
      </c>
      <c r="G141" s="22">
        <f t="shared" si="2"/>
        <v>0</v>
      </c>
    </row>
    <row r="142" spans="1:7" s="2" customFormat="1" ht="12.75" customHeight="1" x14ac:dyDescent="0.25">
      <c r="A142" s="25" t="s">
        <v>70</v>
      </c>
      <c r="B142" s="26">
        <v>0</v>
      </c>
      <c r="C142" s="26">
        <v>0</v>
      </c>
      <c r="D142" s="26">
        <v>0</v>
      </c>
      <c r="E142" s="26">
        <v>0</v>
      </c>
      <c r="F142" s="26">
        <v>0</v>
      </c>
      <c r="G142" s="22">
        <f t="shared" si="2"/>
        <v>0</v>
      </c>
    </row>
    <row r="143" spans="1:7" s="2" customFormat="1" ht="12.75" customHeight="1" x14ac:dyDescent="0.25">
      <c r="A143" s="25" t="s">
        <v>71</v>
      </c>
      <c r="B143" s="26">
        <v>0</v>
      </c>
      <c r="C143" s="26">
        <v>0</v>
      </c>
      <c r="D143" s="26">
        <v>0</v>
      </c>
      <c r="E143" s="26">
        <v>0</v>
      </c>
      <c r="F143" s="26">
        <v>0</v>
      </c>
      <c r="G143" s="22">
        <f t="shared" si="2"/>
        <v>0</v>
      </c>
    </row>
    <row r="144" spans="1:7" s="2" customFormat="1" ht="12.75" customHeight="1" x14ac:dyDescent="0.25">
      <c r="A144" s="25" t="s">
        <v>72</v>
      </c>
      <c r="B144" s="26">
        <v>0</v>
      </c>
      <c r="C144" s="26">
        <v>0</v>
      </c>
      <c r="D144" s="26">
        <v>0</v>
      </c>
      <c r="E144" s="26">
        <v>0</v>
      </c>
      <c r="F144" s="26">
        <v>0</v>
      </c>
      <c r="G144" s="22">
        <f t="shared" si="2"/>
        <v>0</v>
      </c>
    </row>
    <row r="145" spans="1:8" s="24" customFormat="1" ht="12.75" customHeight="1" x14ac:dyDescent="0.2">
      <c r="A145" s="15" t="s">
        <v>73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2">
        <f t="shared" si="2"/>
        <v>0</v>
      </c>
    </row>
    <row r="146" spans="1:8" s="2" customFormat="1" ht="12.75" customHeight="1" x14ac:dyDescent="0.25">
      <c r="A146" s="25" t="s">
        <v>74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2">
        <f t="shared" si="2"/>
        <v>0</v>
      </c>
    </row>
    <row r="147" spans="1:8" s="2" customFormat="1" ht="12.75" customHeight="1" x14ac:dyDescent="0.25">
      <c r="A147" s="25" t="s">
        <v>75</v>
      </c>
      <c r="B147" s="26">
        <v>0</v>
      </c>
      <c r="C147" s="26">
        <v>0</v>
      </c>
      <c r="D147" s="26">
        <v>0</v>
      </c>
      <c r="E147" s="26">
        <v>0</v>
      </c>
      <c r="F147" s="26">
        <v>0</v>
      </c>
      <c r="G147" s="22">
        <f t="shared" si="2"/>
        <v>0</v>
      </c>
    </row>
    <row r="148" spans="1:8" s="2" customFormat="1" ht="12.75" customHeight="1" x14ac:dyDescent="0.25">
      <c r="A148" s="25" t="s">
        <v>76</v>
      </c>
      <c r="B148" s="26">
        <v>0</v>
      </c>
      <c r="C148" s="26">
        <v>0</v>
      </c>
      <c r="D148" s="26">
        <v>0</v>
      </c>
      <c r="E148" s="26">
        <v>0</v>
      </c>
      <c r="F148" s="26">
        <v>0</v>
      </c>
      <c r="G148" s="22">
        <f t="shared" si="2"/>
        <v>0</v>
      </c>
    </row>
    <row r="149" spans="1:8" s="24" customFormat="1" ht="12.75" customHeight="1" x14ac:dyDescent="0.2">
      <c r="A149" s="15" t="s">
        <v>77</v>
      </c>
      <c r="B149" s="21">
        <f>SUM(B150:B156)</f>
        <v>240544973.09</v>
      </c>
      <c r="C149" s="21">
        <f>SUM(C150:C156)</f>
        <v>-3207000</v>
      </c>
      <c r="D149" s="21">
        <f>SUM(D150:D156)</f>
        <v>237337973.09</v>
      </c>
      <c r="E149" s="21">
        <f>SUM(E150:E156)</f>
        <v>43299372.890000001</v>
      </c>
      <c r="F149" s="21">
        <f>SUM(F150:F156)</f>
        <v>43299372.890000001</v>
      </c>
      <c r="G149" s="22">
        <f t="shared" si="2"/>
        <v>194038600.19999999</v>
      </c>
    </row>
    <row r="150" spans="1:8" s="2" customFormat="1" ht="12.75" customHeight="1" x14ac:dyDescent="0.25">
      <c r="A150" s="25" t="s">
        <v>78</v>
      </c>
      <c r="B150" s="26">
        <v>114059568.03</v>
      </c>
      <c r="C150" s="26">
        <v>0</v>
      </c>
      <c r="D150" s="26">
        <v>114059568.03</v>
      </c>
      <c r="E150" s="26">
        <v>15277774.92</v>
      </c>
      <c r="F150" s="26">
        <v>15277774.92</v>
      </c>
      <c r="G150" s="22">
        <v>98781793.109999999</v>
      </c>
    </row>
    <row r="151" spans="1:8" s="2" customFormat="1" ht="12.75" customHeight="1" x14ac:dyDescent="0.25">
      <c r="A151" s="25" t="s">
        <v>79</v>
      </c>
      <c r="B151" s="26">
        <v>123278405.06</v>
      </c>
      <c r="C151" s="26">
        <v>0</v>
      </c>
      <c r="D151" s="26">
        <v>123278405.06</v>
      </c>
      <c r="E151" s="26">
        <v>28021597.969999999</v>
      </c>
      <c r="F151" s="26">
        <v>28021597.969999999</v>
      </c>
      <c r="G151" s="22">
        <v>95256807.090000004</v>
      </c>
    </row>
    <row r="152" spans="1:8" s="2" customFormat="1" ht="12.75" customHeight="1" x14ac:dyDescent="0.25">
      <c r="A152" s="25" t="s">
        <v>80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2">
        <f t="shared" si="2"/>
        <v>0</v>
      </c>
    </row>
    <row r="153" spans="1:8" s="2" customFormat="1" ht="12.75" customHeight="1" x14ac:dyDescent="0.25">
      <c r="A153" s="25" t="s">
        <v>81</v>
      </c>
      <c r="B153" s="26">
        <v>3207000</v>
      </c>
      <c r="C153" s="26">
        <v>-3207000</v>
      </c>
      <c r="D153" s="26">
        <v>0</v>
      </c>
      <c r="E153" s="26">
        <v>0</v>
      </c>
      <c r="F153" s="26">
        <v>0</v>
      </c>
      <c r="G153" s="22">
        <v>0</v>
      </c>
    </row>
    <row r="154" spans="1:8" s="2" customFormat="1" ht="12.75" customHeight="1" x14ac:dyDescent="0.25">
      <c r="A154" s="25" t="s">
        <v>82</v>
      </c>
      <c r="B154" s="26">
        <v>0</v>
      </c>
      <c r="C154" s="26">
        <v>0</v>
      </c>
      <c r="D154" s="26">
        <v>0</v>
      </c>
      <c r="E154" s="26">
        <v>0</v>
      </c>
      <c r="F154" s="26">
        <v>0</v>
      </c>
      <c r="G154" s="22">
        <f t="shared" si="2"/>
        <v>0</v>
      </c>
    </row>
    <row r="155" spans="1:8" s="2" customFormat="1" ht="12.75" customHeight="1" x14ac:dyDescent="0.25">
      <c r="A155" s="25" t="s">
        <v>83</v>
      </c>
      <c r="B155" s="26">
        <v>0</v>
      </c>
      <c r="C155" s="26">
        <v>0</v>
      </c>
      <c r="D155" s="26">
        <v>0</v>
      </c>
      <c r="E155" s="26">
        <v>0</v>
      </c>
      <c r="F155" s="26">
        <v>0</v>
      </c>
      <c r="G155" s="22">
        <f t="shared" si="2"/>
        <v>0</v>
      </c>
    </row>
    <row r="156" spans="1:8" s="2" customFormat="1" ht="12.75" customHeight="1" x14ac:dyDescent="0.25">
      <c r="A156" s="25" t="s">
        <v>84</v>
      </c>
      <c r="B156" s="26">
        <v>0</v>
      </c>
      <c r="C156" s="26">
        <v>0</v>
      </c>
      <c r="D156" s="26">
        <v>0</v>
      </c>
      <c r="E156" s="26">
        <v>0</v>
      </c>
      <c r="F156" s="26">
        <v>0</v>
      </c>
      <c r="G156" s="22">
        <f t="shared" si="2"/>
        <v>0</v>
      </c>
    </row>
    <row r="157" spans="1:8" s="2" customFormat="1" x14ac:dyDescent="0.25">
      <c r="A157" s="15"/>
      <c r="B157" s="34" t="s">
        <v>86</v>
      </c>
      <c r="C157" s="34"/>
      <c r="D157" s="34"/>
      <c r="E157" s="34"/>
      <c r="F157" s="34"/>
      <c r="G157" s="22"/>
    </row>
    <row r="158" spans="1:8" s="2" customFormat="1" x14ac:dyDescent="0.25">
      <c r="A158" s="35" t="s">
        <v>87</v>
      </c>
      <c r="B158" s="36">
        <f>B10+B84</f>
        <v>12491139903.440002</v>
      </c>
      <c r="C158" s="36">
        <f>C84+C10</f>
        <v>15642015.560000006</v>
      </c>
      <c r="D158" s="36">
        <f>D84+D10</f>
        <v>12506781919.000004</v>
      </c>
      <c r="E158" s="36">
        <f>E84+E10</f>
        <v>1984469790.5600004</v>
      </c>
      <c r="F158" s="36">
        <f>F84+F10</f>
        <v>1969563328.2600007</v>
      </c>
      <c r="G158" s="37">
        <f>G84+G10</f>
        <v>10522312128.440002</v>
      </c>
    </row>
    <row r="159" spans="1:8" s="2" customFormat="1" x14ac:dyDescent="0.25">
      <c r="A159" s="10"/>
      <c r="B159" s="10"/>
      <c r="C159" s="38"/>
      <c r="D159" s="38"/>
      <c r="E159" s="38"/>
      <c r="F159" s="10"/>
      <c r="G159" s="10"/>
      <c r="H159" s="10"/>
    </row>
    <row r="160" spans="1:8" s="2" customFormat="1" x14ac:dyDescent="0.25">
      <c r="B160" s="39"/>
      <c r="C160" s="39"/>
      <c r="D160" s="39"/>
      <c r="E160" s="39"/>
      <c r="F160" s="39"/>
      <c r="G160" s="40"/>
    </row>
    <row r="161" spans="7:7" s="2" customFormat="1" x14ac:dyDescent="0.25">
      <c r="G161" s="10"/>
    </row>
    <row r="162" spans="7:7" s="2" customFormat="1" x14ac:dyDescent="0.25">
      <c r="G162" s="10"/>
    </row>
    <row r="163" spans="7:7" s="2" customFormat="1" x14ac:dyDescent="0.25">
      <c r="G163" s="10"/>
    </row>
    <row r="164" spans="7:7" s="2" customFormat="1" x14ac:dyDescent="0.25">
      <c r="G164" s="10"/>
    </row>
    <row r="165" spans="7:7" s="2" customFormat="1" x14ac:dyDescent="0.25">
      <c r="G165" s="10"/>
    </row>
    <row r="166" spans="7:7" s="2" customFormat="1" x14ac:dyDescent="0.25">
      <c r="G166" s="10"/>
    </row>
    <row r="167" spans="7:7" s="2" customFormat="1" x14ac:dyDescent="0.25">
      <c r="G167" s="10"/>
    </row>
    <row r="168" spans="7:7" s="2" customFormat="1" x14ac:dyDescent="0.25">
      <c r="G168" s="10"/>
    </row>
    <row r="169" spans="7:7" s="2" customFormat="1" x14ac:dyDescent="0.25">
      <c r="G169" s="10"/>
    </row>
    <row r="170" spans="7:7" s="2" customFormat="1" x14ac:dyDescent="0.25">
      <c r="G170" s="10"/>
    </row>
    <row r="171" spans="7:7" s="2" customFormat="1" x14ac:dyDescent="0.25">
      <c r="G171" s="10"/>
    </row>
    <row r="172" spans="7:7" s="2" customFormat="1" x14ac:dyDescent="0.25">
      <c r="G172" s="10"/>
    </row>
    <row r="173" spans="7:7" s="2" customFormat="1" x14ac:dyDescent="0.25">
      <c r="G173" s="10"/>
    </row>
    <row r="174" spans="7:7" s="2" customFormat="1" x14ac:dyDescent="0.25">
      <c r="G174" s="10"/>
    </row>
    <row r="175" spans="7:7" s="2" customFormat="1" x14ac:dyDescent="0.25">
      <c r="G175" s="10"/>
    </row>
    <row r="176" spans="7:7" s="2" customFormat="1" x14ac:dyDescent="0.25">
      <c r="G176" s="10"/>
    </row>
    <row r="177" spans="7:7" s="2" customFormat="1" x14ac:dyDescent="0.25">
      <c r="G177" s="10"/>
    </row>
    <row r="178" spans="7:7" s="2" customFormat="1" x14ac:dyDescent="0.25">
      <c r="G178" s="10"/>
    </row>
    <row r="179" spans="7:7" s="2" customFormat="1" x14ac:dyDescent="0.25">
      <c r="G179" s="10"/>
    </row>
    <row r="180" spans="7:7" s="2" customFormat="1" x14ac:dyDescent="0.25">
      <c r="G180" s="10"/>
    </row>
    <row r="181" spans="7:7" s="2" customFormat="1" x14ac:dyDescent="0.25">
      <c r="G181" s="10"/>
    </row>
    <row r="182" spans="7:7" s="2" customFormat="1" x14ac:dyDescent="0.25">
      <c r="G182" s="10"/>
    </row>
    <row r="183" spans="7:7" s="2" customFormat="1" x14ac:dyDescent="0.25">
      <c r="G183" s="10"/>
    </row>
    <row r="184" spans="7:7" s="2" customFormat="1" x14ac:dyDescent="0.25">
      <c r="G184" s="10"/>
    </row>
    <row r="185" spans="7:7" s="2" customFormat="1" x14ac:dyDescent="0.25">
      <c r="G185" s="10"/>
    </row>
    <row r="186" spans="7:7" s="2" customFormat="1" x14ac:dyDescent="0.25">
      <c r="G186" s="10"/>
    </row>
    <row r="187" spans="7:7" s="2" customFormat="1" x14ac:dyDescent="0.25">
      <c r="G187" s="10"/>
    </row>
    <row r="188" spans="7:7" s="2" customFormat="1" x14ac:dyDescent="0.25">
      <c r="G188" s="10"/>
    </row>
    <row r="189" spans="7:7" s="2" customFormat="1" x14ac:dyDescent="0.25">
      <c r="G189" s="10"/>
    </row>
    <row r="190" spans="7:7" s="2" customFormat="1" x14ac:dyDescent="0.25">
      <c r="G190" s="10"/>
    </row>
    <row r="191" spans="7:7" s="2" customFormat="1" x14ac:dyDescent="0.25">
      <c r="G191" s="10"/>
    </row>
    <row r="192" spans="7:7" s="2" customFormat="1" x14ac:dyDescent="0.25">
      <c r="G192" s="10"/>
    </row>
    <row r="193" spans="7:7" s="2" customFormat="1" x14ac:dyDescent="0.25">
      <c r="G193" s="10"/>
    </row>
    <row r="194" spans="7:7" s="2" customFormat="1" x14ac:dyDescent="0.25">
      <c r="G194" s="10"/>
    </row>
    <row r="195" spans="7:7" s="2" customFormat="1" x14ac:dyDescent="0.25">
      <c r="G195" s="10"/>
    </row>
    <row r="196" spans="7:7" s="2" customFormat="1" x14ac:dyDescent="0.25">
      <c r="G196" s="10"/>
    </row>
    <row r="197" spans="7:7" s="2" customFormat="1" x14ac:dyDescent="0.25">
      <c r="G197" s="10"/>
    </row>
    <row r="198" spans="7:7" s="2" customFormat="1" x14ac:dyDescent="0.25">
      <c r="G198" s="10"/>
    </row>
    <row r="199" spans="7:7" s="2" customFormat="1" x14ac:dyDescent="0.25">
      <c r="G199" s="10"/>
    </row>
    <row r="200" spans="7:7" s="2" customFormat="1" x14ac:dyDescent="0.25">
      <c r="G200" s="10"/>
    </row>
    <row r="201" spans="7:7" s="2" customFormat="1" x14ac:dyDescent="0.25">
      <c r="G201" s="10"/>
    </row>
    <row r="202" spans="7:7" s="2" customFormat="1" x14ac:dyDescent="0.25">
      <c r="G202" s="10"/>
    </row>
    <row r="203" spans="7:7" s="2" customFormat="1" x14ac:dyDescent="0.25">
      <c r="G203" s="10"/>
    </row>
    <row r="204" spans="7:7" s="2" customFormat="1" x14ac:dyDescent="0.25">
      <c r="G204" s="10"/>
    </row>
    <row r="205" spans="7:7" s="2" customFormat="1" x14ac:dyDescent="0.25">
      <c r="G205" s="10"/>
    </row>
    <row r="206" spans="7:7" s="2" customFormat="1" x14ac:dyDescent="0.25">
      <c r="G206" s="10"/>
    </row>
    <row r="207" spans="7:7" s="2" customFormat="1" x14ac:dyDescent="0.25">
      <c r="G207" s="10"/>
    </row>
    <row r="208" spans="7:7" s="2" customFormat="1" x14ac:dyDescent="0.25">
      <c r="G208" s="10"/>
    </row>
    <row r="209" spans="7:7" s="2" customFormat="1" x14ac:dyDescent="0.25">
      <c r="G209" s="10"/>
    </row>
    <row r="210" spans="7:7" s="2" customFormat="1" x14ac:dyDescent="0.25">
      <c r="G210" s="10"/>
    </row>
    <row r="211" spans="7:7" s="2" customFormat="1" x14ac:dyDescent="0.25">
      <c r="G211" s="10"/>
    </row>
    <row r="212" spans="7:7" s="2" customFormat="1" x14ac:dyDescent="0.25">
      <c r="G212" s="10"/>
    </row>
    <row r="213" spans="7:7" s="2" customFormat="1" x14ac:dyDescent="0.25">
      <c r="G213" s="10"/>
    </row>
    <row r="214" spans="7:7" s="2" customFormat="1" x14ac:dyDescent="0.25">
      <c r="G214" s="10"/>
    </row>
    <row r="215" spans="7:7" s="2" customFormat="1" x14ac:dyDescent="0.25">
      <c r="G215" s="10"/>
    </row>
    <row r="216" spans="7:7" s="2" customFormat="1" x14ac:dyDescent="0.25">
      <c r="G216" s="10"/>
    </row>
    <row r="217" spans="7:7" s="2" customFormat="1" x14ac:dyDescent="0.25">
      <c r="G217" s="10"/>
    </row>
    <row r="218" spans="7:7" s="2" customFormat="1" x14ac:dyDescent="0.25">
      <c r="G218" s="10"/>
    </row>
    <row r="219" spans="7:7" s="2" customFormat="1" x14ac:dyDescent="0.25">
      <c r="G219" s="10"/>
    </row>
    <row r="220" spans="7:7" s="2" customFormat="1" x14ac:dyDescent="0.25">
      <c r="G220" s="10"/>
    </row>
    <row r="221" spans="7:7" s="2" customFormat="1" x14ac:dyDescent="0.25">
      <c r="G221" s="10"/>
    </row>
    <row r="222" spans="7:7" s="2" customFormat="1" x14ac:dyDescent="0.25">
      <c r="G222" s="10"/>
    </row>
    <row r="223" spans="7:7" s="2" customFormat="1" x14ac:dyDescent="0.25">
      <c r="G223" s="10"/>
    </row>
    <row r="224" spans="7:7" s="2" customFormat="1" x14ac:dyDescent="0.25">
      <c r="G224" s="10"/>
    </row>
    <row r="225" spans="1:7" s="2" customFormat="1" x14ac:dyDescent="0.25">
      <c r="G225" s="10"/>
    </row>
    <row r="226" spans="1:7" s="2" customFormat="1" x14ac:dyDescent="0.25">
      <c r="G226" s="10"/>
    </row>
    <row r="227" spans="1:7" s="2" customFormat="1" x14ac:dyDescent="0.25">
      <c r="G227" s="10"/>
    </row>
    <row r="228" spans="1:7" s="2" customFormat="1" x14ac:dyDescent="0.25">
      <c r="A228" s="20"/>
      <c r="G228" s="41"/>
    </row>
    <row r="229" spans="1:7" s="2" customFormat="1" x14ac:dyDescent="0.25">
      <c r="A229" s="20"/>
      <c r="G229" s="41"/>
    </row>
    <row r="230" spans="1:7" s="2" customFormat="1" x14ac:dyDescent="0.25">
      <c r="A230" s="20"/>
      <c r="G230" s="41"/>
    </row>
    <row r="231" spans="1:7" s="2" customFormat="1" x14ac:dyDescent="0.25">
      <c r="A231" s="20"/>
      <c r="G231" s="41"/>
    </row>
    <row r="232" spans="1:7" s="2" customFormat="1" x14ac:dyDescent="0.25">
      <c r="A232" s="20"/>
      <c r="G232" s="41"/>
    </row>
    <row r="233" spans="1:7" s="2" customFormat="1" x14ac:dyDescent="0.25">
      <c r="A233" s="20"/>
      <c r="G233" s="41"/>
    </row>
    <row r="234" spans="1:7" s="2" customFormat="1" x14ac:dyDescent="0.25">
      <c r="A234" s="20"/>
      <c r="G234" s="41"/>
    </row>
    <row r="235" spans="1:7" s="2" customFormat="1" x14ac:dyDescent="0.25">
      <c r="A235" s="20"/>
      <c r="G235" s="41"/>
    </row>
    <row r="236" spans="1:7" s="2" customFormat="1" x14ac:dyDescent="0.25">
      <c r="A236" s="20"/>
      <c r="G236" s="41"/>
    </row>
    <row r="237" spans="1:7" s="2" customFormat="1" x14ac:dyDescent="0.25">
      <c r="A237" s="20"/>
      <c r="G237" s="41"/>
    </row>
    <row r="238" spans="1:7" s="2" customFormat="1" x14ac:dyDescent="0.25">
      <c r="A238" s="20"/>
      <c r="G238" s="41"/>
    </row>
    <row r="239" spans="1:7" s="2" customFormat="1" x14ac:dyDescent="0.25">
      <c r="A239" s="20"/>
      <c r="G239" s="41"/>
    </row>
    <row r="240" spans="1:7" s="2" customFormat="1" x14ac:dyDescent="0.25">
      <c r="A240" s="20"/>
      <c r="G240" s="41"/>
    </row>
    <row r="241" spans="1:7" s="2" customFormat="1" x14ac:dyDescent="0.25">
      <c r="A241" s="20"/>
      <c r="G241" s="41"/>
    </row>
    <row r="242" spans="1:7" s="2" customFormat="1" x14ac:dyDescent="0.25">
      <c r="A242" s="20"/>
      <c r="G242" s="41"/>
    </row>
    <row r="243" spans="1:7" s="2" customFormat="1" x14ac:dyDescent="0.25">
      <c r="A243" s="20"/>
      <c r="G243" s="41"/>
    </row>
    <row r="244" spans="1:7" s="2" customFormat="1" x14ac:dyDescent="0.25">
      <c r="A244" s="20"/>
      <c r="G244" s="41"/>
    </row>
    <row r="245" spans="1:7" s="2" customFormat="1" x14ac:dyDescent="0.25">
      <c r="A245" s="20"/>
      <c r="G245" s="41"/>
    </row>
    <row r="246" spans="1:7" s="2" customFormat="1" x14ac:dyDescent="0.25">
      <c r="A246" s="20"/>
      <c r="G246" s="41"/>
    </row>
    <row r="247" spans="1:7" s="2" customFormat="1" x14ac:dyDescent="0.25">
      <c r="A247" s="20"/>
      <c r="G247" s="41"/>
    </row>
    <row r="248" spans="1:7" s="2" customFormat="1" x14ac:dyDescent="0.25">
      <c r="A248" s="20"/>
      <c r="G248" s="41"/>
    </row>
    <row r="249" spans="1:7" s="2" customFormat="1" x14ac:dyDescent="0.25">
      <c r="A249" s="20"/>
      <c r="G249" s="41"/>
    </row>
    <row r="250" spans="1:7" s="2" customFormat="1" x14ac:dyDescent="0.25">
      <c r="A250" s="20"/>
      <c r="G250" s="41"/>
    </row>
    <row r="251" spans="1:7" s="2" customFormat="1" x14ac:dyDescent="0.25">
      <c r="A251" s="20"/>
      <c r="G251" s="41"/>
    </row>
    <row r="252" spans="1:7" s="2" customFormat="1" x14ac:dyDescent="0.25">
      <c r="A252" s="20"/>
      <c r="G252" s="41"/>
    </row>
    <row r="253" spans="1:7" s="2" customFormat="1" x14ac:dyDescent="0.25">
      <c r="A253" s="20"/>
      <c r="G253" s="41"/>
    </row>
    <row r="254" spans="1:7" s="2" customFormat="1" x14ac:dyDescent="0.25">
      <c r="A254" s="20"/>
      <c r="G254" s="41"/>
    </row>
  </sheetData>
  <mergeCells count="6">
    <mergeCell ref="A2:G2"/>
    <mergeCell ref="A4:G4"/>
    <mergeCell ref="A5:G5"/>
    <mergeCell ref="A6:G6"/>
    <mergeCell ref="B7:D7"/>
    <mergeCell ref="B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6A OBJ.GTO LDF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Torre Gontes Silvia</dc:creator>
  <cp:lastModifiedBy>De la Torre Gontes Silvia</cp:lastModifiedBy>
  <dcterms:created xsi:type="dcterms:W3CDTF">2025-04-04T18:08:52Z</dcterms:created>
  <dcterms:modified xsi:type="dcterms:W3CDTF">2025-04-04T18:10:54Z</dcterms:modified>
</cp:coreProperties>
</file>