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0730" windowHeight="1176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X477" i="1" s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Y117" i="1" l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<sst xmlns="http://schemas.openxmlformats.org/spreadsheetml/2006/main" count="1083" uniqueCount="1064">
  <si>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</si>
  <si>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</si>
  <si>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</si>
  <si>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</si>
  <si>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</si>
  <si>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</si>
  <si>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</si>
  <si>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</si>
  <si>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</si>
  <si>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</si>
  <si>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</si>
  <si>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</si>
  <si>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</si>
  <si>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</si>
  <si>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</si>
  <si>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</si>
  <si>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</si>
  <si>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</si>
  <si>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</si>
  <si>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</si>
  <si>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</si>
  <si>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</si>
  <si>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</si>
  <si>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</si>
  <si>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</si>
  <si>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</si>
  <si>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</si>
  <si>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</si>
  <si>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</si>
  <si>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</si>
  <si>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</si>
  <si>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</si>
  <si>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</si>
  <si>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</si>
  <si>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</si>
  <si>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</si>
  <si>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</si>
  <si>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</si>
  <si>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</si>
  <si>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</si>
  <si>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</si>
  <si>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</si>
  <si>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</si>
  <si>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</si>
  <si>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</si>
  <si>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</si>
  <si>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</si>
  <si>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</si>
  <si>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</si>
  <si>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</si>
  <si>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</si>
  <si>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</si>
  <si>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</si>
  <si>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</si>
  <si>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</si>
  <si>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</si>
  <si>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</si>
  <si>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</si>
  <si>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</si>
  <si>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</si>
  <si>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</si>
  <si>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</si>
  <si>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</si>
  <si>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</si>
  <si>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</si>
  <si>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</si>
  <si>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</si>
  <si>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</si>
  <si>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</si>
  <si>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</si>
  <si>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</si>
  <si>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</si>
  <si>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</si>
  <si>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</si>
  <si>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</si>
  <si>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</si>
  <si>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</si>
  <si>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</si>
  <si>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</si>
  <si>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</si>
  <si>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</si>
  <si>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</si>
  <si>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</si>
  <si>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</si>
  <si>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</si>
  <si>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</si>
  <si>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</si>
  <si>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</si>
  <si>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</si>
  <si>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</si>
  <si>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</si>
  <si>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</si>
  <si>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</si>
  <si>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</si>
  <si>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</si>
  <si>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</si>
  <si>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</si>
  <si>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</si>
  <si>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</si>
  <si>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</si>
  <si>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</si>
  <si>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</si>
  <si>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</si>
  <si>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</si>
  <si>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</si>
  <si>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</si>
  <si>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</si>
  <si>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</si>
  <si>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</si>
  <si>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</si>
  <si>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</si>
  <si>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</si>
  <si>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</si>
  <si>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</si>
  <si>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</si>
  <si>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</si>
  <si>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</si>
  <si>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</si>
  <si>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</si>
  <si>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</si>
  <si>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</si>
  <si>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</si>
  <si>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</si>
  <si>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</si>
  <si>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</si>
  <si>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</si>
  <si>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</si>
  <si>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</si>
  <si>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</si>
  <si>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</si>
  <si>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</si>
  <si>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</si>
  <si>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</si>
  <si>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</si>
  <si>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</si>
  <si>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</si>
  <si>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</si>
  <si>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</si>
  <si>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</si>
  <si>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</si>
  <si>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</si>
  <si>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</si>
  <si>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</si>
  <si>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</si>
  <si>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</si>
  <si>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</si>
  <si>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</si>
  <si>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</si>
  <si>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</si>
  <si>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</si>
  <si>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</si>
  <si>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</si>
  <si>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</si>
  <si>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</si>
  <si>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</si>
  <si>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</si>
  <si>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</si>
  <si>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</si>
  <si>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</si>
  <si>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</si>
  <si>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</si>
  <si>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</si>
  <si>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</si>
  <si>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</si>
  <si>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</si>
  <si>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</si>
  <si>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</si>
  <si>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</si>
  <si>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</si>
  <si>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</si>
  <si>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</si>
  <si>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</si>
  <si>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</si>
  <si>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</si>
  <si>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</si>
  <si>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</si>
  <si>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</si>
  <si>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</si>
  <si>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</si>
  <si>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</si>
  <si>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</si>
  <si>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</si>
  <si>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</si>
  <si>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</si>
  <si>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</si>
  <si>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</si>
  <si>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</si>
  <si>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</si>
  <si>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</si>
  <si>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</si>
  <si>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</si>
  <si>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</si>
  <si>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</si>
  <si>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</si>
  <si>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</si>
  <si>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</si>
  <si>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</si>
  <si>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</si>
  <si>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</si>
  <si>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</si>
  <si>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</si>
  <si>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</si>
  <si>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</si>
  <si>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</si>
  <si>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</si>
  <si>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</si>
  <si>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</si>
  <si>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</si>
  <si>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</si>
  <si>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</si>
  <si>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</si>
  <si>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</si>
  <si>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</si>
  <si>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</si>
  <si>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</si>
  <si>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</si>
  <si>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</si>
  <si>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</si>
  <si>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</si>
  <si>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</si>
  <si>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</si>
  <si>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</si>
  <si>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</si>
  <si>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</si>
  <si>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</si>
  <si>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</si>
  <si>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</si>
  <si>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</si>
  <si>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</si>
  <si>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</si>
  <si>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</si>
  <si>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</si>
  <si>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</si>
  <si>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</si>
  <si>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</si>
  <si>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</si>
  <si>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</si>
  <si>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</si>
  <si>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</si>
  <si>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</si>
  <si>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</si>
  <si>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</si>
  <si>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</si>
  <si>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</si>
  <si>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</si>
  <si>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</si>
  <si>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</si>
  <si>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</si>
  <si>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</si>
  <si>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</si>
  <si>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</si>
  <si>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</si>
  <si>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</si>
  <si>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</si>
  <si>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</si>
  <si>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</si>
  <si>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</si>
  <si>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</si>
  <si>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</si>
  <si>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</si>
  <si>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</si>
  <si>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</si>
  <si>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</si>
  <si>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</si>
  <si>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</si>
  <si>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</si>
  <si>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</si>
  <si>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</si>
  <si>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</si>
  <si>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</si>
  <si>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</si>
  <si>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</si>
  <si>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</si>
  <si>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</si>
  <si>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</si>
  <si>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</si>
  <si>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</si>
  <si>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</si>
  <si>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</si>
  <si>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</si>
  <si>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</si>
  <si>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</si>
  <si>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</si>
  <si>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</si>
  <si>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</si>
  <si>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</si>
  <si>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</si>
  <si>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</si>
  <si>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</si>
  <si>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</si>
  <si>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</si>
  <si>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</si>
  <si>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</si>
  <si>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</si>
  <si>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</si>
  <si>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</si>
  <si>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</si>
  <si>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</si>
  <si>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</si>
  <si>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</si>
  <si>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</si>
  <si>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</si>
  <si>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</si>
  <si>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</si>
  <si>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</si>
  <si>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</si>
  <si>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</si>
  <si>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</si>
  <si>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</si>
  <si>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</si>
  <si>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</si>
  <si>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</si>
  <si>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</si>
  <si>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</si>
  <si>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</si>
  <si>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</si>
  <si>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</si>
  <si>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</si>
  <si>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</si>
  <si>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</si>
  <si>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</si>
  <si>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</si>
  <si>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</si>
  <si>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</si>
  <si>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</si>
  <si>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</si>
  <si>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</si>
  <si>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</si>
  <si>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</si>
  <si>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</si>
  <si>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</si>
  <si>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</si>
  <si>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</si>
  <si>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</si>
  <si>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</si>
  <si>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</si>
  <si>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</si>
  <si>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</si>
  <si>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</si>
  <si>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</si>
  <si>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</si>
  <si>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</si>
  <si>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</si>
  <si>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</si>
  <si>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</si>
  <si>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</si>
  <si>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</si>
  <si>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</si>
  <si>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</si>
  <si>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</si>
  <si>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</si>
  <si>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</si>
  <si>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</si>
  <si>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</si>
  <si>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</si>
  <si>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</si>
  <si>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</si>
  <si>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</si>
  <si>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</si>
  <si>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</si>
  <si>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</si>
  <si>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</si>
  <si>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</si>
  <si>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</si>
  <si>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</si>
  <si>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</si>
  <si>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</si>
  <si>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</si>
  <si>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</si>
  <si>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</si>
  <si>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</si>
  <si>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</si>
  <si>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</si>
  <si>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</si>
  <si>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</si>
  <si>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</si>
  <si>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</si>
  <si>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</si>
  <si>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</si>
  <si>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</si>
  <si>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</si>
  <si>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</si>
  <si>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</si>
  <si>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</si>
  <si>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</si>
  <si>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</si>
  <si>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</si>
  <si>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</si>
  <si>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</si>
  <si>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</si>
  <si>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</si>
  <si>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</si>
  <si>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</si>
  <si>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</si>
  <si>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</si>
  <si>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</si>
  <si>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</si>
  <si>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</si>
  <si>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</si>
  <si>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</si>
  <si>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</si>
  <si>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</si>
  <si>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</si>
  <si>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</si>
  <si>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</si>
  <si>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</si>
  <si>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</si>
  <si>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</si>
  <si>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</si>
  <si>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</si>
  <si>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</si>
  <si>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</si>
  <si>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</si>
  <si>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</si>
  <si>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</si>
  <si>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</si>
  <si>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</si>
  <si>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</si>
  <si>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</si>
  <si>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</si>
  <si>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</si>
  <si>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</si>
  <si>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</si>
  <si>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</si>
  <si>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</si>
  <si>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</si>
  <si>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</si>
  <si>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</si>
  <si>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</si>
  <si>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</si>
  <si>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</si>
  <si>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</si>
  <si>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</si>
  <si>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</si>
  <si>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</si>
  <si>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</si>
  <si>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</si>
  <si>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</si>
  <si>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</si>
  <si>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</si>
  <si>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</si>
  <si>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</si>
  <si>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</si>
  <si>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</si>
  <si>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</si>
  <si>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</si>
  <si>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</si>
  <si>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</si>
  <si>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</si>
  <si>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</si>
  <si>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</si>
  <si>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</si>
  <si>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</si>
  <si>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</si>
  <si>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</si>
  <si>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</si>
  <si>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</si>
  <si>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</si>
  <si>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</si>
  <si>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</si>
  <si>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</si>
  <si>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</si>
  <si>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</si>
  <si>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</si>
  <si>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</si>
  <si>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</si>
  <si>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</si>
  <si>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</si>
  <si>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</si>
  <si>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</si>
  <si>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</si>
  <si>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</si>
  <si>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</si>
  <si>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</si>
  <si>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</si>
  <si>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</si>
  <si>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</si>
  <si>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</si>
  <si>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</si>
  <si>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</si>
  <si>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</si>
  <si>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</si>
  <si>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</si>
  <si>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</si>
  <si>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</si>
  <si>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</si>
  <si>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</si>
  <si>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</si>
  <si>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</si>
  <si>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</si>
  <si>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</si>
  <si>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</si>
  <si>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</si>
  <si>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</si>
  <si>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</si>
  <si>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</si>
  <si>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</si>
  <si>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</si>
  <si>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</si>
  <si>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</si>
  <si>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</si>
  <si>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</si>
  <si>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</si>
  <si>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</si>
  <si>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</si>
  <si>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</si>
  <si>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</si>
  <si>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</si>
  <si>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</si>
  <si>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</si>
  <si>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</si>
  <si>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</si>
  <si>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</si>
  <si>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</si>
  <si>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</si>
  <si>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</si>
  <si>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</si>
  <si>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</si>
  <si>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</si>
  <si>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</si>
  <si>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</si>
  <si>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</si>
  <si>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</si>
  <si>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</si>
  <si>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</si>
  <si>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</si>
  <si>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</si>
  <si>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</si>
  <si>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</si>
  <si>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</si>
  <si>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</si>
  <si>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</si>
  <si>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</si>
  <si>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</si>
  <si>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</si>
  <si>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</si>
  <si>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</si>
  <si>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</si>
  <si>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</si>
  <si>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</si>
  <si>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</si>
  <si>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</si>
  <si>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</si>
  <si>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</si>
  <si>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</si>
  <si>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</si>
  <si>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</si>
  <si>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</si>
  <si>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</si>
  <si>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</si>
  <si>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</si>
  <si>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</si>
  <si>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</si>
  <si>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</si>
  <si>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</si>
  <si>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</si>
  <si>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</si>
  <si>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</si>
  <si>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</si>
  <si>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</si>
  <si>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</si>
  <si>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</si>
  <si>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</si>
  <si>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</si>
  <si>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</si>
  <si>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</si>
  <si>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</si>
  <si>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</si>
  <si>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</si>
  <si>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</si>
  <si>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</si>
  <si>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</si>
  <si>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</si>
  <si>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</si>
  <si>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</si>
  <si>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</si>
  <si>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</si>
  <si>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</si>
  <si>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</si>
  <si>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</si>
  <si>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</si>
  <si>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</si>
  <si>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</si>
  <si>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</si>
  <si>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</si>
  <si>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</si>
  <si>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</si>
  <si>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</si>
  <si>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</si>
  <si>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</si>
  <si>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</si>
  <si>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</si>
  <si>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</si>
  <si>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</si>
  <si>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</si>
  <si>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</si>
  <si>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</si>
  <si>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</si>
  <si>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</si>
  <si>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</si>
  <si>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</si>
  <si>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</si>
  <si>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</si>
  <si>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</si>
  <si>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</si>
  <si>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</si>
  <si>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</si>
  <si>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</si>
  <si>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</si>
  <si>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</si>
  <si>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</si>
  <si>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</si>
  <si>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</si>
  <si>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</si>
  <si>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</si>
  <si>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</si>
  <si>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</si>
  <si>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</si>
  <si>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</si>
  <si>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</si>
  <si>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</si>
  <si>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</si>
  <si>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</si>
  <si>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</si>
  <si>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</si>
  <si>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</si>
  <si>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</si>
  <si>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</si>
  <si>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</si>
  <si>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</si>
  <si>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</si>
  <si>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</si>
  <si>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</si>
  <si>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</si>
  <si>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</si>
  <si>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</si>
  <si>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</si>
  <si>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</si>
  <si>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</si>
  <si>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</si>
  <si>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</si>
  <si>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</si>
  <si>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</si>
  <si>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</si>
  <si>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</si>
  <si>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</si>
  <si>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</si>
  <si>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</si>
  <si>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</si>
  <si>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</si>
  <si>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</si>
  <si>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</si>
  <si>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</si>
  <si>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</si>
  <si>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</si>
  <si>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</si>
  <si>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</si>
  <si>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</si>
  <si>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</si>
  <si>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</si>
  <si>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</si>
  <si>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</si>
  <si>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</si>
  <si>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</si>
  <si>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</si>
  <si>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</si>
  <si>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</si>
  <si>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</si>
  <si>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</si>
  <si>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</si>
  <si>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</si>
  <si>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</si>
  <si>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</si>
  <si>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</si>
  <si>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</si>
  <si>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</si>
  <si>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</si>
  <si>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</si>
  <si>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</si>
  <si>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</si>
  <si>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</si>
  <si>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</si>
  <si>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</si>
  <si>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</si>
  <si>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</si>
  <si>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</si>
  <si>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</si>
  <si>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</si>
  <si>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</si>
  <si>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</si>
  <si>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</si>
  <si>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</si>
  <si>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</si>
  <si>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</si>
  <si>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</si>
  <si>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</si>
  <si>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</si>
  <si>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</si>
  <si>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</si>
  <si>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</si>
  <si>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</si>
  <si>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</si>
  <si>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</si>
  <si>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</si>
  <si>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</si>
  <si>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</si>
  <si>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</si>
  <si>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</si>
  <si>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</si>
  <si>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</si>
  <si>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</si>
  <si>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</si>
  <si>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</si>
  <si>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</si>
  <si>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</si>
  <si>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</si>
  <si>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</si>
  <si>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</si>
  <si>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</si>
  <si>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</si>
  <si>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</si>
  <si>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</si>
  <si>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</si>
  <si>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</si>
  <si>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</si>
  <si>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</si>
  <si>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</si>
  <si>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</si>
  <si>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</si>
  <si>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</si>
  <si>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</si>
  <si>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</si>
  <si>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</si>
  <si>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</si>
  <si>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</si>
  <si>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</si>
  <si>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</si>
  <si>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</si>
  <si>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</si>
  <si>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</si>
  <si>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</si>
  <si>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</si>
  <si>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</si>
  <si>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</si>
  <si>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</si>
  <si>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</si>
  <si>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</si>
  <si>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</si>
  <si>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</si>
  <si>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</si>
  <si>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</si>
  <si>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</si>
  <si>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</si>
  <si>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</si>
  <si>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</si>
  <si>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</si>
  <si>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</si>
  <si>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</si>
  <si>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</si>
  <si>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</si>
  <si>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</si>
  <si>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</si>
  <si>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</si>
  <si>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</si>
  <si>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</si>
  <si>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</si>
  <si>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</si>
  <si>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</si>
  <si>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</si>
  <si>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</si>
  <si>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</si>
  <si>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</si>
  <si>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</si>
  <si>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</si>
  <si>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</si>
  <si>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</si>
  <si>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</si>
  <si>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</si>
  <si>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</si>
  <si>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</si>
  <si>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</si>
  <si>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</si>
  <si>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</si>
  <si>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</si>
  <si>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</si>
  <si>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</si>
  <si>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</si>
  <si>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</si>
  <si>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</si>
  <si>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</si>
  <si>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</si>
  <si>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</si>
  <si>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</si>
  <si>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</si>
  <si>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</si>
  <si>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</si>
  <si>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</si>
  <si>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</si>
  <si>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</si>
  <si>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</si>
  <si>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</si>
  <si>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</si>
  <si>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</si>
  <si>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</si>
  <si>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</si>
  <si>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</si>
  <si>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</si>
  <si>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</si>
  <si>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</si>
  <si>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</si>
  <si>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</si>
  <si>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</si>
  <si>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</si>
  <si>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</si>
  <si>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</si>
  <si>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</si>
  <si>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</si>
  <si>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</si>
  <si>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</si>
  <si>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</si>
  <si>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</si>
  <si>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</si>
  <si>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</si>
  <si>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</si>
  <si>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</si>
  <si>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</si>
  <si>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</si>
  <si>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</si>
  <si>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</si>
  <si>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</si>
  <si>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</si>
  <si>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</si>
  <si>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</si>
  <si>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</si>
  <si>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</si>
  <si>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</si>
  <si>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</si>
  <si>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</si>
  <si>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</si>
  <si>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</si>
  <si>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</si>
  <si>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</si>
  <si>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</si>
  <si>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</si>
  <si>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</si>
  <si>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</si>
  <si>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</si>
  <si>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</si>
  <si>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</si>
  <si>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</si>
  <si>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</si>
  <si>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</si>
  <si>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</si>
  <si>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</si>
  <si>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</si>
  <si>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</si>
  <si>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</si>
  <si>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</si>
  <si>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</si>
  <si>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</si>
  <si>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</si>
  <si>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</si>
  <si>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</si>
  <si>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</si>
  <si>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</si>
  <si>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</si>
  <si>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</si>
  <si>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</si>
  <si>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</si>
  <si>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</si>
  <si>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</si>
  <si>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</si>
  <si>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</si>
  <si>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</si>
  <si>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</si>
  <si>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</si>
  <si>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</si>
  <si>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</si>
  <si>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</si>
  <si>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</si>
  <si>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</si>
  <si>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</si>
  <si>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</si>
  <si>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</si>
  <si>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</si>
  <si>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</si>
  <si>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</si>
  <si>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</si>
  <si>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</si>
  <si>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</si>
  <si>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</si>
  <si>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</si>
  <si>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</si>
  <si>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</si>
  <si>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</si>
  <si>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</si>
  <si>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</si>
  <si>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</si>
  <si>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</si>
  <si>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</si>
  <si>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</si>
  <si>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</si>
  <si>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</si>
  <si>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</si>
  <si>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</si>
  <si>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</si>
  <si>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</si>
  <si>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</si>
  <si>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</si>
  <si>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</si>
  <si>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</si>
  <si>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</si>
  <si>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</si>
  <si>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</si>
  <si>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</si>
  <si>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</si>
  <si>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</si>
  <si>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</si>
  <si>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</si>
  <si>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</si>
  <si>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</si>
  <si>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</si>
  <si>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</si>
  <si>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</si>
  <si>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</si>
  <si>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</si>
  <si>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</si>
  <si>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</si>
  <si>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</si>
  <si>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</si>
  <si>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</si>
  <si>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</si>
  <si>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</si>
  <si>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</si>
  <si>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</si>
  <si>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</si>
  <si>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</si>
  <si>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</si>
  <si>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</si>
  <si>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</si>
  <si>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</si>
  <si>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</si>
  <si>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</si>
  <si>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</si>
  <si>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</si>
  <si>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</si>
  <si>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</si>
  <si>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</si>
  <si>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</si>
  <si>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</si>
  <si>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</si>
  <si>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</si>
  <si>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</si>
  <si>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</si>
  <si>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</si>
  <si>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</si>
  <si>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</si>
  <si>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</si>
  <si>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</si>
  <si>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</si>
  <si>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</si>
  <si>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</si>
  <si>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</si>
  <si>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</si>
  <si>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</si>
  <si>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</si>
  <si>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</si>
  <si>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</si>
  <si>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</si>
  <si>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</si>
  <si>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</si>
  <si>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</si>
  <si>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</si>
  <si>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</si>
  <si>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</si>
  <si>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</si>
  <si>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</si>
  <si>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</si>
  <si>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</si>
  <si>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</si>
  <si>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</si>
  <si>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</si>
  <si>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</si>
  <si>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</si>
  <si>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</si>
  <si>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</si>
  <si>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</si>
  <si>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</si>
  <si>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</si>
  <si>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</si>
  <si>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</si>
  <si>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</si>
  <si>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</si>
  <si>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</si>
  <si>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</si>
  <si>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</si>
  <si>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</si>
  <si>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</si>
  <si>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</si>
  <si>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</si>
  <si>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</si>
  <si>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</si>
  <si>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</si>
  <si>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</si>
  <si>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</si>
  <si>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</si>
  <si>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</si>
  <si>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</si>
  <si>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</si>
  <si>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</si>
  <si>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</si>
  <si>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</si>
  <si>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</si>
  <si>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</si>
  <si>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</si>
  <si>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</si>
  <si>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</si>
  <si>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</si>
  <si>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</si>
  <si>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</si>
  <si>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</si>
  <si>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</si>
  <si>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</si>
  <si>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</si>
  <si>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</si>
  <si>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</si>
  <si>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</si>
  <si>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</si>
  <si>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</si>
  <si>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</si>
  <si>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</si>
  <si>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</si>
  <si>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</si>
  <si>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</si>
  <si>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</si>
  <si>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</si>
  <si>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</si>
  <si>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</si>
  <si>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</si>
  <si>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</si>
  <si>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</si>
  <si>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</si>
  <si>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</si>
  <si>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</si>
  <si>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</si>
  <si>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</si>
  <si>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</si>
  <si>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</si>
  <si>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</si>
  <si>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</si>
  <si>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</si>
  <si>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</si>
  <si>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</si>
  <si>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</si>
  <si>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</si>
  <si>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</si>
  <si>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</si>
  <si>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GUADALAJARA</t>
  </si>
  <si>
    <t>DEL 1 AL 31 DE OCTUBRE DE 2021</t>
  </si>
  <si>
    <t>L.A.E JESÙS PABLO LEMUS NAVARRO</t>
  </si>
  <si>
    <t xml:space="preserve">MTRO. LUIS GARCÌA SOTELO </t>
  </si>
  <si>
    <t xml:space="preserve">PRESIDENTE MUNICIPAL </t>
  </si>
  <si>
    <t>TESORERO MUNICIPAL</t>
  </si>
  <si>
    <t>ASEJ2021-10-22-11-2021-1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</si>
</sst>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3055848549.6100001</v>
      </c>
      <c r="AY7" s="12">
        <f>AY8+AY29+AY35+AY40+AY72+AY81+AY102+AY114</f>
        <v>3125584128.1800003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1941511920.71</v>
      </c>
      <c r="AY8" s="14">
        <f>AY9+AY11+AY15+AY16+AY17+AY18+AY19+AY25+AY27</f>
        <v>1907048476.3999999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4664590.43</v>
      </c>
      <c r="AY9" s="16">
        <f>SUM(AY10)</f>
        <v>5275323.51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4664590.43</v>
      </c>
      <c r="AY10" s="19">
        <v>5275323.51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1807492400.5799999</v>
      </c>
      <c r="AY11" s="16">
        <f>SUM(AY12:AY14)</f>
        <v>1796535895.0999999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1270973820.3800001</v>
      </c>
      <c r="AY12" s="19">
        <v>1210212410.79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494546911.35000002</v>
      </c>
      <c r="AY13" s="19">
        <v>523605902.49000001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41971668.850000001</v>
      </c>
      <c r="AY14" s="19">
        <v>62717581.82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114535935.64999999</v>
      </c>
      <c r="AY19" s="16">
        <f>SUM(AY20:AY24)</f>
        <v>91780964.590000004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24390921.75</v>
      </c>
      <c r="AY20" s="19">
        <v>22359705.789999999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203293.97</v>
      </c>
      <c r="AY21" s="19">
        <v>711456.82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65619928.340000004</v>
      </c>
      <c r="AY22" s="19">
        <v>46919336.600000001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11620590.35</v>
      </c>
      <c r="AY23" s="19">
        <v>13966761.300000001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12701201.24</v>
      </c>
      <c r="AY24" s="19">
        <v>7823704.0800000001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14818994.050000001</v>
      </c>
      <c r="AY27" s="16">
        <f>SUM(AY28)</f>
        <v>13456293.199999999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14818994.050000001</v>
      </c>
      <c r="AY28" s="19">
        <v>13456293.199999999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29680.69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29680.69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29680.69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877136324.00000012</v>
      </c>
      <c r="AY40" s="14">
        <f>AY41+AY46+AY47+AY62+AY68+AY70</f>
        <v>913515813.73000002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238008048.16000003</v>
      </c>
      <c r="AY41" s="16">
        <f>SUM(AY42:AY45)</f>
        <v>266397964.59000003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109758158.06</v>
      </c>
      <c r="AY42" s="19">
        <v>113319449.43000001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21346165.420000002</v>
      </c>
      <c r="AY43" s="19">
        <v>24727683.43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44966336.539999999</v>
      </c>
      <c r="AY44" s="19">
        <v>48825871.280000001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61937388.140000001</v>
      </c>
      <c r="AY45" s="19">
        <v>79524960.450000003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580950060.17000008</v>
      </c>
      <c r="AY47" s="16">
        <f>SUM(AY48:AY61)</f>
        <v>597478143.49000001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112964626</v>
      </c>
      <c r="AY48" s="19">
        <v>101994430.3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37805098.270000003</v>
      </c>
      <c r="AY49" s="19">
        <v>40199147.82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252333497.40000001</v>
      </c>
      <c r="AY50" s="19">
        <v>251281629.91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287261.53999999998</v>
      </c>
      <c r="AY51" s="19">
        <v>67669.69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2452868.7999999998</v>
      </c>
      <c r="AY52" s="19">
        <v>2909377.02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39242000.32</v>
      </c>
      <c r="AY53" s="19">
        <v>50804212.399999999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2630341.94</v>
      </c>
      <c r="AY54" s="19">
        <v>5789309.8700000001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14428033.1</v>
      </c>
      <c r="AY55" s="19">
        <v>12304660.800000001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5908310.5899999999</v>
      </c>
      <c r="AY56" s="19">
        <v>5235242.91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0</v>
      </c>
      <c r="AY57" s="19">
        <v>0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59484858.5</v>
      </c>
      <c r="AY58" s="19">
        <v>79751186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10920437</v>
      </c>
      <c r="AY59" s="19">
        <v>10787775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35274817.710000001</v>
      </c>
      <c r="AY60" s="19">
        <v>28615380.77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7217909</v>
      </c>
      <c r="AY61" s="19">
        <v>7738121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26126335.369999997</v>
      </c>
      <c r="AY62" s="16">
        <f>SUM(AY63:AY67)</f>
        <v>16827234.59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11578300.289999999</v>
      </c>
      <c r="AY63" s="19">
        <v>8710007.5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1550243.35</v>
      </c>
      <c r="AY64" s="19">
        <v>1344606.72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10132941.779999999</v>
      </c>
      <c r="AY65" s="19">
        <v>5298912.82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608927.49</v>
      </c>
      <c r="AY66" s="19">
        <v>1362203.77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2255922.46</v>
      </c>
      <c r="AY67" s="19">
        <v>111503.78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32051880.300000001</v>
      </c>
      <c r="AY70" s="16">
        <f>SUM(AY71)</f>
        <v>32812471.059999999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32051880.300000001</v>
      </c>
      <c r="AY71" s="19">
        <v>32812471.059999999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98202979.280000001</v>
      </c>
      <c r="AY72" s="14">
        <f>AY73+AY76+AY77+AY78+AY80</f>
        <v>105227989.31999999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98202750.269999996</v>
      </c>
      <c r="AY73" s="16">
        <f>SUM(AY74:AY75)</f>
        <v>105224019.22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311800.5</v>
      </c>
      <c r="AY74" s="19">
        <v>1214468.8899999999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97890949.769999996</v>
      </c>
      <c r="AY75" s="19">
        <v>104009550.33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229.01</v>
      </c>
      <c r="AY78" s="16">
        <f>SUM(AY79)</f>
        <v>3970.1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229.01</v>
      </c>
      <c r="AY79" s="19">
        <v>3970.1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138967644.93000001</v>
      </c>
      <c r="AY81" s="14">
        <f>AY82+AY83+AY85+AY87+AY89+AY91+AY93+AY94+AY100</f>
        <v>199791848.73000002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119861977.95999999</v>
      </c>
      <c r="AY83" s="16">
        <f>SUM(AY84)</f>
        <v>173297684.31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119861977.95999999</v>
      </c>
      <c r="AY84" s="19">
        <v>173297684.31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2529273.56</v>
      </c>
      <c r="AY85" s="16">
        <f>SUM(AY86)</f>
        <v>2610592.9900000002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2529273.56</v>
      </c>
      <c r="AY86" s="19">
        <v>2610592.9900000002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4905477.9800000004</v>
      </c>
      <c r="AY87" s="16">
        <f>SUM(AY88)</f>
        <v>3557234.21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4905477.9800000004</v>
      </c>
      <c r="AY88" s="19">
        <v>3557234.21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3000000</v>
      </c>
      <c r="AY91" s="16">
        <f>SUM(AY92)</f>
        <v>2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3000000</v>
      </c>
      <c r="AY92" s="19">
        <v>2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940537.75</v>
      </c>
      <c r="AY94" s="16">
        <f>SUM(AY95:AY99)</f>
        <v>711710.61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940537.75</v>
      </c>
      <c r="AY95" s="19">
        <v>711710.61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7730377.6799999997</v>
      </c>
      <c r="AY100" s="16">
        <f>SUM(AY101)</f>
        <v>19614624.609999999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7730377.6799999997</v>
      </c>
      <c r="AY101" s="19">
        <v>19614624.609999999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4672559858.8900003</v>
      </c>
      <c r="AY117" s="12">
        <f>AY118+AY149</f>
        <v>5652213066.3999996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4672559858.8900003</v>
      </c>
      <c r="AY118" s="14">
        <f>AY119+AY132+AY135+AY140+AY146</f>
        <v>5652213066.3999996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3611765278.3700004</v>
      </c>
      <c r="AY119" s="16">
        <f>SUM(AY120:AY131)</f>
        <v>4197096339.7799997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1710785954.1400001</v>
      </c>
      <c r="AY120" s="19">
        <v>2045688573.47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270504653.26999998</v>
      </c>
      <c r="AY121" s="19">
        <v>313737787.95999998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413372797.12</v>
      </c>
      <c r="AY122" s="19">
        <v>502336560.19999999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46492154.299999997</v>
      </c>
      <c r="AY125" s="19">
        <v>50759381.299999997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26297482.460000001</v>
      </c>
      <c r="AY128" s="19">
        <v>35459766.450000003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552370174.91999996</v>
      </c>
      <c r="AY129" s="19">
        <v>638182870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22717859.48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569224202.67999995</v>
      </c>
      <c r="AY131" s="19">
        <v>610931400.39999998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886623010.47000003</v>
      </c>
      <c r="AY132" s="16">
        <f>SUM(AY133:AY134)</f>
        <v>1168217890.3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116276887.06999999</v>
      </c>
      <c r="AY133" s="19">
        <v>118024032.8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770346123.39999998</v>
      </c>
      <c r="AY134" s="19">
        <v>1050193857.5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124030184.92</v>
      </c>
      <c r="AY135" s="16">
        <f>SUM(AY136:AY139)</f>
        <v>240712000.03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124030184.92</v>
      </c>
      <c r="AY139" s="19">
        <v>240712000.03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50141385.130000003</v>
      </c>
      <c r="AY140" s="16">
        <f>SUM(AY141:AY145)</f>
        <v>46186836.290000007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34513.620000000003</v>
      </c>
      <c r="AY141" s="19">
        <v>61612.03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7207472.2000000002</v>
      </c>
      <c r="AY142" s="19">
        <v>8445243.2400000002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42899399.310000002</v>
      </c>
      <c r="AY143" s="19">
        <v>37679981.020000003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7728408408.5</v>
      </c>
      <c r="AY184" s="26">
        <f>AY7+AY117+AY161</f>
        <v>8777797194.5799999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4926161837.0999994</v>
      </c>
      <c r="AY186" s="12">
        <f>AY187+AY222+AY287</f>
        <v>6537350578.3599997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3359502098.8199992</v>
      </c>
      <c r="AY187" s="14">
        <f>AY188+AY193+AY198+AY207+AY212+AY219</f>
        <v>4285456575.27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2039400955.8199999</v>
      </c>
      <c r="AY188" s="16">
        <f>SUM(AY189:AY192)</f>
        <v>2401067014.21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16867042.760000002</v>
      </c>
      <c r="AY189" s="19">
        <v>20426509.920000002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2022533913.0599999</v>
      </c>
      <c r="AY191" s="19">
        <v>2380640504.29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185670464.05000001</v>
      </c>
      <c r="AY193" s="16">
        <f>SUM(AY194:AY197)</f>
        <v>271923441.18000001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8961455.6799999997</v>
      </c>
      <c r="AY194" s="19">
        <v>13031748.92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176709008.37</v>
      </c>
      <c r="AY195" s="19">
        <v>258891692.25999999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154295237.68000001</v>
      </c>
      <c r="AY198" s="16">
        <f>SUM(AY199:AY206)</f>
        <v>438058546.64999998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57971499.030000001</v>
      </c>
      <c r="AY199" s="19">
        <v>60625914.960000001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81112130.760000005</v>
      </c>
      <c r="AY200" s="19">
        <v>369700792.69999999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15211607.890000001</v>
      </c>
      <c r="AY201" s="19">
        <v>7731838.9900000002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634668897.08999991</v>
      </c>
      <c r="AY207" s="16">
        <f>SUM(AY208:AY211)</f>
        <v>767879099.37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467432879.75999999</v>
      </c>
      <c r="AY208" s="19">
        <v>554354718.28999996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61028047.460000001</v>
      </c>
      <c r="AY209" s="19">
        <v>75163691.25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36602755.460000001</v>
      </c>
      <c r="AY210" s="19">
        <v>47166690.630000003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69605214.409999996</v>
      </c>
      <c r="AY211" s="19">
        <v>91193999.200000003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345466544.18000001</v>
      </c>
      <c r="AY212" s="16">
        <f>SUM(AY213:AY218)</f>
        <v>404230205.94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3795389.17</v>
      </c>
      <c r="AY214" s="19">
        <v>5363523.42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33275548.48</v>
      </c>
      <c r="AY216" s="19">
        <v>43664362.649999999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619237.57999999996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307776368.94999999</v>
      </c>
      <c r="AY218" s="19">
        <v>355202319.87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2298267.92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2298267.92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240741934.36000001</v>
      </c>
      <c r="AY222" s="14">
        <f>AY223+AY232+AY236+AY246+AY256+AY264+AY267+AY273+AY277</f>
        <v>345424855.06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18244074.170000002</v>
      </c>
      <c r="AY223" s="16">
        <f>SUM(AY224:AY231)</f>
        <v>33375403.390000001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3859579.65</v>
      </c>
      <c r="AY224" s="19">
        <v>5568292.29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0</v>
      </c>
      <c r="AY225" s="19">
        <v>1916.32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5100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62460.480000000003</v>
      </c>
      <c r="AY227" s="19">
        <v>1252437.47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448748.32</v>
      </c>
      <c r="AY228" s="19">
        <v>377873.8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8301543.5499999998</v>
      </c>
      <c r="AY229" s="19">
        <v>15609543.689999999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7758.17</v>
      </c>
      <c r="AY230" s="19">
        <v>203501.18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5563984</v>
      </c>
      <c r="AY231" s="19">
        <v>10356738.640000001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14027406.039999999</v>
      </c>
      <c r="AY232" s="16">
        <f>SUM(AY233:AY235)</f>
        <v>14592620.83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12170446.289999999</v>
      </c>
      <c r="AY233" s="19">
        <v>11742720.060000001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1852121.8</v>
      </c>
      <c r="AY234" s="19">
        <v>2720153.28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4837.95</v>
      </c>
      <c r="AY235" s="19">
        <v>129747.49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2249954.91</v>
      </c>
      <c r="AY236" s="16">
        <f>SUM(AY237:AY245)</f>
        <v>5961887.6299999999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2249954.91</v>
      </c>
      <c r="AY237" s="19">
        <v>5961887.6299999999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19840377.949999999</v>
      </c>
      <c r="AY246" s="16">
        <f>SUM(AY247:AY255)</f>
        <v>34602512.019999996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354420.11</v>
      </c>
      <c r="AY247" s="19">
        <v>561440.06999999995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330891.15999999997</v>
      </c>
      <c r="AY248" s="19">
        <v>955888.75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125950.38</v>
      </c>
      <c r="AY249" s="19">
        <v>223847.62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40720.22</v>
      </c>
      <c r="AY250" s="19">
        <v>194397.56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95596.81</v>
      </c>
      <c r="AY251" s="19">
        <v>135151.01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4392394.57</v>
      </c>
      <c r="AY252" s="19">
        <v>4094911.51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667289.03</v>
      </c>
      <c r="AY253" s="19">
        <v>1604449.01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272261.23</v>
      </c>
      <c r="AY254" s="19">
        <v>57878.54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13560854.439999999</v>
      </c>
      <c r="AY255" s="19">
        <v>26774547.949999999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18052246.150000002</v>
      </c>
      <c r="AY256" s="16">
        <f>SUM(AY257:AY263)</f>
        <v>39305547.869999997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17434.16</v>
      </c>
      <c r="AY257" s="19">
        <v>22818.23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416294.57</v>
      </c>
      <c r="AY258" s="19">
        <v>659188.6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8514608.3100000005</v>
      </c>
      <c r="AY259" s="19">
        <v>12318351.609999999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8591355.4399999995</v>
      </c>
      <c r="AY260" s="19">
        <v>24617620.960000001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22317.119999999999</v>
      </c>
      <c r="AY261" s="19">
        <v>1509020.22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46846.75</v>
      </c>
      <c r="AY262" s="19">
        <v>176598.25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443389.8</v>
      </c>
      <c r="AY263" s="19">
        <v>1950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86400099.170000002</v>
      </c>
      <c r="AY264" s="16">
        <f>SUM(AY265:AY266)</f>
        <v>143911054.37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86400099.170000002</v>
      </c>
      <c r="AY265" s="19">
        <v>143911054.37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43332046.68</v>
      </c>
      <c r="AY267" s="16">
        <f>SUM(AY268:AY272)</f>
        <v>47039821.009999998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33339765.600000001</v>
      </c>
      <c r="AY268" s="19">
        <v>33329188.489999998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9960454.1400000006</v>
      </c>
      <c r="AY269" s="19">
        <v>12970413.550000001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0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27654.01</v>
      </c>
      <c r="AY271" s="19">
        <v>76121.289999999994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4172.93</v>
      </c>
      <c r="AY272" s="19">
        <v>664097.68000000005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26970000</v>
      </c>
      <c r="AY273" s="16">
        <f>SUM(AY274:AY276)</f>
        <v>9622452.2999999989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2401.1999999999998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26970000</v>
      </c>
      <c r="AY276" s="19">
        <v>9620051.0999999996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11625729.289999999</v>
      </c>
      <c r="AY277" s="16">
        <f>SUM(AY278:AY286)</f>
        <v>17013555.640000001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662051.93000000005</v>
      </c>
      <c r="AY278" s="19">
        <v>569064.72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20166.18</v>
      </c>
      <c r="AY279" s="19">
        <v>155428.64000000001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30959.58</v>
      </c>
      <c r="AY280" s="19">
        <v>2391.92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28667.74</v>
      </c>
      <c r="AY281" s="19">
        <v>112701.36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39846.080000000002</v>
      </c>
      <c r="AY282" s="19">
        <v>85814.06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8393747.4800000004</v>
      </c>
      <c r="AY283" s="19">
        <v>14378694.470000001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2449278.7799999998</v>
      </c>
      <c r="AY285" s="19">
        <v>1684980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1011.52</v>
      </c>
      <c r="AY286" s="19">
        <v>24480.47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1325917803.9200001</v>
      </c>
      <c r="AY287" s="14">
        <f>AY288+AY298+AY308+AY318+AY328+AY338+AY346+AY356+AY362</f>
        <v>1906469148.0299997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164350970.38999999</v>
      </c>
      <c r="AY288" s="16">
        <v>181139264.25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149718937.41999999</v>
      </c>
      <c r="AY289" s="19">
        <v>160001585.15000001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3574410.07</v>
      </c>
      <c r="AY290" s="19">
        <v>4895298.2699999996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5647.33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2387824.67</v>
      </c>
      <c r="AY292" s="19">
        <v>3188267.97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21235.88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1167424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8635622.2100000009</v>
      </c>
      <c r="AY295" s="19">
        <v>11786363.76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34176.019999999997</v>
      </c>
      <c r="AY296" s="19">
        <v>73441.89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163153060.30000001</v>
      </c>
      <c r="AY298" s="16">
        <f>SUM(AY299:AY307)</f>
        <v>257816577.28999999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11566315.76</v>
      </c>
      <c r="AY300" s="19">
        <v>15016809.119999999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6823586.4699999997</v>
      </c>
      <c r="AY301" s="19">
        <v>11477055.52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87314489.019999996</v>
      </c>
      <c r="AY303" s="19">
        <v>163234148.34999999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5749303.0300000003</v>
      </c>
      <c r="AY304" s="19">
        <v>10883878.789999999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173025.6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51699366.020000003</v>
      </c>
      <c r="AY307" s="19">
        <v>57031659.909999996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40377209.009999998</v>
      </c>
      <c r="AY308" s="16">
        <f>SUM(AY309:AY317)</f>
        <v>67472917.74000001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5649357.4699999997</v>
      </c>
      <c r="AY309" s="19">
        <v>11432971.310000001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4983162.2</v>
      </c>
      <c r="AY310" s="19">
        <v>169654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15606284.609999999</v>
      </c>
      <c r="AY311" s="19">
        <v>37831086.619999997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704531.45</v>
      </c>
      <c r="AY312" s="19">
        <v>1036776.59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4814349.5</v>
      </c>
      <c r="AY314" s="19">
        <v>8484182.4100000001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5191.6000000000004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8619523.7799999993</v>
      </c>
      <c r="AY317" s="19">
        <v>8513055.2100000009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89228312.949999988</v>
      </c>
      <c r="AY318" s="16">
        <f>SUM(AY319:AY327)</f>
        <v>91721336.850000009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7760870.3399999999</v>
      </c>
      <c r="AY319" s="19">
        <v>11044206.810000001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28037286.780000001</v>
      </c>
      <c r="AY320" s="19">
        <v>15264823.15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2479085.4</v>
      </c>
      <c r="AY321" s="19">
        <v>3219250.13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204455.19</v>
      </c>
      <c r="AY322" s="19">
        <v>140350.19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50362356.420000002</v>
      </c>
      <c r="AY323" s="19">
        <v>61453276.340000004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384258.82</v>
      </c>
      <c r="AY325" s="19">
        <v>599430.23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470382741.62</v>
      </c>
      <c r="AY328" s="16">
        <f>SUM(AY329:AY337)</f>
        <v>665562820.79999995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16645394.390000001</v>
      </c>
      <c r="AY329" s="19">
        <v>45274762.939999998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579140.42000000004</v>
      </c>
      <c r="AY330" s="19">
        <v>726113.83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12598645.880000001</v>
      </c>
      <c r="AY331" s="19">
        <v>25287398.640000001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47220.69</v>
      </c>
      <c r="AY332" s="19">
        <v>936757.39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20441409.489999998</v>
      </c>
      <c r="AY333" s="19">
        <v>28545353.989999998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32131205.440000001</v>
      </c>
      <c r="AY335" s="19">
        <v>36602906.049999997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332589735.45999998</v>
      </c>
      <c r="AY336" s="19">
        <v>442610915.67000002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55349989.850000001</v>
      </c>
      <c r="AY337" s="19">
        <v>85578612.290000007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42967477.859999999</v>
      </c>
      <c r="AY338" s="16">
        <f>SUM(AY339:AY345)</f>
        <v>49257618.539999999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31422814.350000001</v>
      </c>
      <c r="AY339" s="19">
        <v>36863418.280000001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499999.85</v>
      </c>
      <c r="AY341" s="19">
        <v>509048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2663999.64</v>
      </c>
      <c r="AY343" s="19">
        <v>3572799.99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8002664.0199999996</v>
      </c>
      <c r="AY344" s="19">
        <v>7750332.2999999998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378000</v>
      </c>
      <c r="AY345" s="19">
        <v>562019.97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469982.02</v>
      </c>
      <c r="AY346" s="16">
        <f>SUM(AY347:AY355)</f>
        <v>790308.83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20422.009999999998</v>
      </c>
      <c r="AY347" s="19">
        <v>123917.99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1355</v>
      </c>
      <c r="AY348" s="19">
        <v>40465.5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16488.91</v>
      </c>
      <c r="AY351" s="19">
        <v>64787.17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56793.53</v>
      </c>
      <c r="AY352" s="19">
        <v>96471.17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374922.57</v>
      </c>
      <c r="AY355" s="19">
        <v>464667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3372715.25</v>
      </c>
      <c r="AY356" s="16">
        <f>SUM(AY357:AY361)</f>
        <v>9451774.3899999987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2721.36</v>
      </c>
      <c r="AY357" s="19">
        <v>24665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2069180.46</v>
      </c>
      <c r="AY358" s="19">
        <v>9169357.3499999996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251662</v>
      </c>
      <c r="AY359" s="19">
        <v>157806.44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1049151.43</v>
      </c>
      <c r="AY360" s="19">
        <v>99945.600000000006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351615334.51999998</v>
      </c>
      <c r="AY362" s="16">
        <f>SUM(AY363:AY371)</f>
        <v>583256529.33999991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1958970</v>
      </c>
      <c r="AY364" s="19">
        <v>2348391.96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57004384.060000002</v>
      </c>
      <c r="AY366" s="19">
        <v>66945286.140000001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11049074.91</v>
      </c>
      <c r="AY367" s="19">
        <v>478664.88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517873</v>
      </c>
      <c r="AY368" s="19">
        <v>419477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20005236.539999999</v>
      </c>
      <c r="AY370" s="19">
        <v>95078495.829999998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261079796.00999999</v>
      </c>
      <c r="AY371" s="19">
        <v>417986213.52999997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849394000.49999988</v>
      </c>
      <c r="AY372" s="12">
        <f>AY373+AY385+AY391+AY403+AY416+AY423+AY433+AY436+AY447</f>
        <v>1053248847.6999999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649317996.30999994</v>
      </c>
      <c r="AY385" s="14">
        <f>AY386+AY390</f>
        <v>768329873.39999998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649317996.30999994</v>
      </c>
      <c r="AY386" s="16">
        <f>SUM(AY387:AY389)</f>
        <v>768329873.39999998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649317996.30999994</v>
      </c>
      <c r="AY387" s="19">
        <v>768329873.39999998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6800000</v>
      </c>
      <c r="AY391" s="14">
        <f>AY392+AY401</f>
        <v>23466120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6800000</v>
      </c>
      <c r="AY392" s="16">
        <f>SUM(AY393:AY400)</f>
        <v>23466120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6800000</v>
      </c>
      <c r="AY400" s="19">
        <v>23466120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152595882.27000001</v>
      </c>
      <c r="AY403" s="14">
        <f>AY404+AY406+AY408+AY414</f>
        <v>204508176.14000002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150250560.99000001</v>
      </c>
      <c r="AY404" s="16">
        <f>SUM(AY405)</f>
        <v>177482285.62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150250560.99000001</v>
      </c>
      <c r="AY405" s="19">
        <v>177482285.62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2179240</v>
      </c>
      <c r="AY408" s="16">
        <f>SUM(AY409:AY413)</f>
        <v>26353150.800000001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2179240</v>
      </c>
      <c r="AY413" s="19">
        <v>26353150.800000001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166081.28</v>
      </c>
      <c r="AY414" s="16">
        <f>SUM(AY415)</f>
        <v>672739.72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166081.28</v>
      </c>
      <c r="AY415" s="19">
        <v>672739.72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679823.92</v>
      </c>
      <c r="AY416" s="14">
        <f>AY417+AY419+AY421</f>
        <v>876424.16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679823.92</v>
      </c>
      <c r="AY417" s="16">
        <f>SUM(AY418)</f>
        <v>876424.16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679823.92</v>
      </c>
      <c r="AY418" s="19">
        <v>876424.16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40000298</v>
      </c>
      <c r="AY423" s="14">
        <f>AY424+AY428</f>
        <v>56068254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40000298</v>
      </c>
      <c r="AY428" s="16">
        <f>SUM(AY429:AY432)</f>
        <v>56068254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40000298</v>
      </c>
      <c r="AY432" s="19">
        <v>56068254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68101720.129999995</v>
      </c>
      <c r="AY477" s="12">
        <f>AY478+AY489+AY494+AY499+AY502</f>
        <v>118111560.44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67779602.629999995</v>
      </c>
      <c r="AY478" s="14">
        <f>AY479+AY483</f>
        <v>112966427.94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67779602.629999995</v>
      </c>
      <c r="AY479" s="16">
        <f>SUM(AY480:AY482)</f>
        <v>112966427.94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67779602.629999995</v>
      </c>
      <c r="AY480" s="19">
        <v>112966427.94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322117.5</v>
      </c>
      <c r="AY494" s="14">
        <f>AY495+AY497</f>
        <v>5145132.5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322117.5</v>
      </c>
      <c r="AY495" s="16">
        <f>SUM(AY496)</f>
        <v>5145132.5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322117.5</v>
      </c>
      <c r="AY496" s="19">
        <v>5145132.5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400654.92</v>
      </c>
      <c r="AY507" s="12">
        <f>AY508+AY517+AY520+AY526+AY528+AY530</f>
        <v>1206556.77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9038.7199999999993</v>
      </c>
      <c r="AY508" s="14">
        <f>SUM(AY509:AY516)</f>
        <v>965444.09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9038.7199999999993</v>
      </c>
      <c r="AY516" s="16">
        <v>965444.09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391616.2</v>
      </c>
      <c r="AY530" s="14">
        <f>SUM(AY531:AY539)</f>
        <v>241112.68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391616.2</v>
      </c>
      <c r="AY539" s="16">
        <v>241112.68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33626205.170000002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33626205.170000002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33626205.170000002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5844058212.6499996</v>
      </c>
      <c r="AY543" s="29">
        <f>AY186+AY372+AY453+AY477+AY507+AY540</f>
        <v>7743543748.4399996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1884350195.8500004</v>
      </c>
      <c r="AY544" s="30">
        <f>AY184-AY543</f>
        <v>1034253446.1400003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39370078740157483" bottom="0.6692913385826772" header="0.31496062992125984" footer="0.31496062992125984"/>
  <pageSetup scale="52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2021-11-22T20:50:31Z</cp:lastPrinted>
  <dcterms:created xsi:type="dcterms:W3CDTF">2020-01-21T01:41:42Z</dcterms:created>
  <dcterms:modified xsi:type="dcterms:W3CDTF">2021-11-22T20:50:34Z</dcterms:modified>
</cp:coreProperties>
</file>