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0730" windowHeight="1176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391" i="1"/>
  <c r="AY436" i="1"/>
  <c r="AX507" i="1" l="1"/>
  <c r="AY477" i="1"/>
  <c r="AX453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<sst xmlns="http://schemas.openxmlformats.org/spreadsheetml/2006/main" count="1086" uniqueCount="1067">
  <si>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</si>
  <si>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</si>
  <si>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</si>
  <si>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</si>
  <si>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</si>
  <si>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</si>
  <si>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</si>
  <si>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</si>
  <si>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</si>
  <si>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</si>
  <si>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</si>
  <si>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</si>
  <si>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</si>
  <si>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</si>
  <si>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</si>
  <si>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</si>
  <si>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</si>
  <si>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</si>
  <si>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</si>
  <si>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</si>
  <si>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</si>
  <si>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</si>
  <si>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</si>
  <si>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</si>
  <si>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</si>
  <si>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</si>
  <si>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</si>
  <si>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</si>
  <si>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</si>
  <si>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</si>
  <si>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</si>
  <si>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</si>
  <si>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</si>
  <si>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</si>
  <si>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</si>
  <si>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</si>
  <si>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</si>
  <si>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</si>
  <si>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</si>
  <si>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</si>
  <si>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</si>
  <si>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</si>
  <si>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</si>
  <si>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</si>
  <si>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</si>
  <si>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</si>
  <si>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</si>
  <si>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</si>
  <si>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</si>
  <si>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</si>
  <si>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</si>
  <si>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</si>
  <si>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</si>
  <si>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</si>
  <si>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</si>
  <si>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</si>
  <si>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</si>
  <si>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</si>
  <si>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</si>
  <si>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</si>
  <si>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</si>
  <si>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</si>
  <si>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</si>
  <si>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</si>
  <si>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</si>
  <si>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</si>
  <si>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</si>
  <si>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</si>
  <si>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</si>
  <si>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</si>
  <si>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</si>
  <si>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</si>
  <si>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</si>
  <si>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</si>
  <si>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</si>
  <si>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</si>
  <si>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</si>
  <si>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</si>
  <si>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</si>
  <si>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</si>
  <si>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</si>
  <si>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</si>
  <si>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</si>
  <si>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</si>
  <si>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</si>
  <si>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</si>
  <si>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</si>
  <si>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</si>
  <si>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</si>
  <si>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</si>
  <si>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</si>
  <si>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</si>
  <si>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</si>
  <si>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</si>
  <si>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</si>
  <si>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</si>
  <si>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</si>
  <si>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</si>
  <si>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</si>
  <si>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</si>
  <si>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</si>
  <si>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</si>
  <si>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</si>
  <si>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</si>
  <si>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</si>
  <si>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</si>
  <si>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</si>
  <si>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</si>
  <si>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</si>
  <si>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</si>
  <si>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</si>
  <si>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</si>
  <si>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</si>
  <si>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</si>
  <si>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</si>
  <si>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</si>
  <si>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</si>
  <si>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</si>
  <si>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</si>
  <si>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</si>
  <si>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</si>
  <si>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</si>
  <si>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</si>
  <si>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</si>
  <si>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</si>
  <si>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</si>
  <si>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</si>
  <si>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</si>
  <si>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</si>
  <si>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</si>
  <si>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</si>
  <si>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</si>
  <si>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</si>
  <si>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</si>
  <si>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</si>
  <si>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</si>
  <si>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</si>
  <si>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</si>
  <si>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</si>
  <si>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</si>
  <si>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</si>
  <si>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</si>
  <si>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</si>
  <si>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</si>
  <si>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</si>
  <si>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</si>
  <si>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</si>
  <si>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</si>
  <si>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</si>
  <si>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</si>
  <si>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</si>
  <si>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</si>
  <si>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</si>
  <si>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</si>
  <si>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</si>
  <si>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</si>
  <si>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</si>
  <si>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</si>
  <si>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</si>
  <si>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</si>
  <si>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</si>
  <si>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</si>
  <si>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</si>
  <si>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</si>
  <si>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</si>
  <si>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</si>
  <si>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</si>
  <si>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</si>
  <si>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</si>
  <si>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</si>
  <si>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</si>
  <si>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</si>
  <si>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</si>
  <si>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</si>
  <si>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</si>
  <si>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</si>
  <si>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</si>
  <si>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</si>
  <si>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</si>
  <si>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</si>
  <si>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</si>
  <si>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</si>
  <si>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</si>
  <si>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</si>
  <si>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</si>
  <si>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</si>
  <si>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</si>
  <si>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</si>
  <si>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</si>
  <si>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</si>
  <si>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</si>
  <si>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</si>
  <si>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</si>
  <si>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</si>
  <si>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</si>
  <si>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</si>
  <si>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</si>
  <si>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</si>
  <si>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</si>
  <si>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</si>
  <si>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</si>
  <si>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</si>
  <si>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</si>
  <si>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</si>
  <si>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</si>
  <si>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</si>
  <si>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</si>
  <si>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</si>
  <si>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</si>
  <si>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</si>
  <si>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</si>
  <si>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</si>
  <si>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</si>
  <si>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</si>
  <si>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</si>
  <si>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</si>
  <si>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</si>
  <si>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</si>
  <si>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</si>
  <si>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</si>
  <si>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</si>
  <si>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</si>
  <si>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</si>
  <si>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</si>
  <si>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</si>
  <si>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</si>
  <si>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</si>
  <si>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</si>
  <si>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</si>
  <si>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</si>
  <si>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</si>
  <si>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</si>
  <si>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</si>
  <si>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</si>
  <si>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</si>
  <si>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</si>
  <si>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</si>
  <si>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</si>
  <si>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</si>
  <si>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</si>
  <si>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</si>
  <si>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</si>
  <si>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</si>
  <si>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</si>
  <si>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</si>
  <si>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</si>
  <si>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</si>
  <si>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</si>
  <si>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</si>
  <si>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</si>
  <si>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</si>
  <si>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</si>
  <si>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</si>
  <si>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</si>
  <si>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</si>
  <si>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</si>
  <si>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</si>
  <si>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</si>
  <si>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</si>
  <si>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</si>
  <si>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</si>
  <si>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</si>
  <si>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</si>
  <si>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</si>
  <si>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</si>
  <si>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</si>
  <si>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</si>
  <si>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</si>
  <si>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</si>
  <si>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</si>
  <si>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</si>
  <si>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</si>
  <si>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</si>
  <si>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</si>
  <si>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</si>
  <si>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</si>
  <si>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</si>
  <si>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</si>
  <si>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</si>
  <si>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</si>
  <si>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</si>
  <si>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</si>
  <si>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</si>
  <si>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</si>
  <si>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</si>
  <si>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</si>
  <si>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</si>
  <si>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</si>
  <si>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</si>
  <si>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</si>
  <si>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</si>
  <si>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</si>
  <si>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</si>
  <si>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</si>
  <si>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</si>
  <si>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</si>
  <si>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</si>
  <si>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</si>
  <si>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</si>
  <si>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</si>
  <si>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</si>
  <si>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</si>
  <si>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</si>
  <si>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</si>
  <si>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</si>
  <si>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</si>
  <si>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</si>
  <si>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</si>
  <si>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</si>
  <si>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</si>
  <si>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</si>
  <si>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</si>
  <si>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</si>
  <si>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</si>
  <si>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</si>
  <si>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</si>
  <si>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</si>
  <si>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</si>
  <si>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</si>
  <si>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</si>
  <si>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</si>
  <si>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</si>
  <si>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</si>
  <si>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</si>
  <si>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</si>
  <si>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</si>
  <si>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</si>
  <si>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</si>
  <si>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</si>
  <si>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</si>
  <si>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</si>
  <si>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</si>
  <si>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</si>
  <si>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</si>
  <si>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</si>
  <si>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</si>
  <si>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</si>
  <si>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</si>
  <si>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</si>
  <si>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</si>
  <si>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</si>
  <si>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</si>
  <si>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</si>
  <si>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</si>
  <si>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</si>
  <si>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</si>
  <si>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</si>
  <si>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</si>
  <si>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</si>
  <si>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</si>
  <si>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</si>
  <si>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</si>
  <si>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</si>
  <si>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</si>
  <si>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</si>
  <si>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</si>
  <si>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</si>
  <si>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</si>
  <si>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</si>
  <si>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</si>
  <si>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</si>
  <si>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</si>
  <si>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</si>
  <si>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</si>
  <si>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</si>
  <si>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</si>
  <si>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</si>
  <si>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</si>
  <si>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</si>
  <si>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</si>
  <si>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</si>
  <si>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</si>
  <si>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</si>
  <si>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</si>
  <si>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</si>
  <si>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</si>
  <si>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</si>
  <si>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</si>
  <si>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</si>
  <si>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</si>
  <si>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</si>
  <si>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</si>
  <si>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</si>
  <si>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</si>
  <si>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</si>
  <si>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</si>
  <si>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</si>
  <si>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</si>
  <si>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</si>
  <si>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</si>
  <si>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</si>
  <si>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</si>
  <si>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</si>
  <si>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</si>
  <si>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</si>
  <si>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</si>
  <si>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</si>
  <si>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</si>
  <si>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</si>
  <si>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</si>
  <si>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</si>
  <si>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</si>
  <si>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</si>
  <si>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</si>
  <si>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</si>
  <si>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</si>
  <si>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</si>
  <si>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</si>
  <si>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</si>
  <si>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</si>
  <si>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</si>
  <si>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</si>
  <si>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</si>
  <si>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</si>
  <si>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</si>
  <si>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</si>
  <si>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</si>
  <si>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</si>
  <si>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</si>
  <si>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</si>
  <si>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</si>
  <si>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</si>
  <si>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</si>
  <si>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</si>
  <si>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</si>
  <si>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</si>
  <si>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</si>
  <si>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</si>
  <si>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</si>
  <si>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</si>
  <si>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</si>
  <si>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</si>
  <si>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</si>
  <si>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</si>
  <si>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</si>
  <si>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</si>
  <si>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</si>
  <si>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</si>
  <si>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</si>
  <si>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</si>
  <si>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</si>
  <si>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</si>
  <si>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</si>
  <si>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</si>
  <si>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</si>
  <si>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</si>
  <si>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</si>
  <si>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</si>
  <si>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</si>
  <si>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</si>
  <si>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</si>
  <si>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</si>
  <si>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</si>
  <si>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</si>
  <si>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</si>
  <si>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</si>
  <si>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</si>
  <si>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</si>
  <si>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</si>
  <si>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</si>
  <si>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</si>
  <si>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</si>
  <si>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</si>
  <si>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</si>
  <si>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</si>
  <si>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</si>
  <si>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</si>
  <si>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</si>
  <si>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</si>
  <si>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</si>
  <si>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</si>
  <si>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</si>
  <si>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</si>
  <si>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</si>
  <si>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</si>
  <si>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</si>
  <si>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</si>
  <si>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</si>
  <si>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</si>
  <si>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</si>
  <si>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</si>
  <si>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</si>
  <si>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</si>
  <si>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</si>
  <si>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</si>
  <si>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</si>
  <si>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</si>
  <si>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</si>
  <si>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</si>
  <si>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</si>
  <si>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</si>
  <si>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</si>
  <si>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</si>
  <si>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</si>
  <si>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</si>
  <si>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</si>
  <si>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</si>
  <si>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</si>
  <si>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</si>
  <si>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</si>
  <si>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</si>
  <si>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</si>
  <si>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</si>
  <si>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</si>
  <si>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</si>
  <si>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</si>
  <si>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</si>
  <si>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</si>
  <si>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</si>
  <si>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</si>
  <si>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</si>
  <si>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</si>
  <si>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</si>
  <si>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</si>
  <si>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</si>
  <si>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</si>
  <si>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</si>
  <si>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</si>
  <si>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</si>
  <si>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</si>
  <si>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</si>
  <si>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</si>
  <si>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</si>
  <si>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</si>
  <si>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</si>
  <si>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</si>
  <si>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</si>
  <si>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</si>
  <si>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</si>
  <si>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</si>
  <si>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</si>
  <si>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</si>
  <si>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</si>
  <si>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</si>
  <si>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</si>
  <si>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</si>
  <si>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</si>
  <si>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</si>
  <si>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</si>
  <si>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</si>
  <si>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</si>
  <si>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</si>
  <si>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</si>
  <si>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</si>
  <si>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</si>
  <si>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</si>
  <si>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</si>
  <si>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</si>
  <si>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</si>
  <si>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</si>
  <si>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</si>
  <si>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</si>
  <si>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</si>
  <si>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</si>
  <si>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</si>
  <si>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</si>
  <si>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</si>
  <si>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</si>
  <si>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</si>
  <si>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</si>
  <si>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</si>
  <si>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</si>
  <si>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</si>
  <si>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</si>
  <si>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</si>
  <si>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</si>
  <si>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</si>
  <si>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</si>
  <si>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</si>
  <si>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</si>
  <si>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</si>
  <si>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</si>
  <si>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</si>
  <si>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</si>
  <si>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</si>
  <si>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</si>
  <si>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</si>
  <si>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</si>
  <si>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</si>
  <si>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</si>
  <si>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</si>
  <si>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</si>
  <si>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</si>
  <si>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</si>
  <si>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</si>
  <si>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</si>
  <si>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</si>
  <si>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</si>
  <si>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</si>
  <si>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</si>
  <si>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</si>
  <si>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</si>
  <si>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</si>
  <si>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</si>
  <si>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</si>
  <si>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</si>
  <si>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</si>
  <si>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</si>
  <si>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</si>
  <si>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</si>
  <si>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</si>
  <si>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</si>
  <si>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</si>
  <si>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</si>
  <si>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</si>
  <si>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</si>
  <si>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</si>
  <si>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</si>
  <si>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</si>
  <si>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</si>
  <si>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</si>
  <si>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</si>
  <si>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</si>
  <si>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</si>
  <si>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</si>
  <si>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</si>
  <si>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</si>
  <si>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</si>
  <si>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</si>
  <si>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</si>
  <si>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</si>
  <si>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</si>
  <si>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</si>
  <si>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</si>
  <si>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</si>
  <si>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</si>
  <si>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</si>
  <si>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</si>
  <si>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</si>
  <si>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</si>
  <si>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</si>
  <si>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</si>
  <si>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</si>
  <si>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</si>
  <si>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</si>
  <si>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</si>
  <si>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</si>
  <si>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</si>
  <si>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</si>
  <si>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</si>
  <si>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</si>
  <si>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</si>
  <si>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</si>
  <si>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</si>
  <si>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</si>
  <si>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</si>
  <si>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</si>
  <si>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</si>
  <si>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</si>
  <si>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</si>
  <si>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</si>
  <si>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</si>
  <si>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</si>
  <si>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</si>
  <si>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</si>
  <si>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</si>
  <si>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</si>
  <si>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</si>
  <si>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</si>
  <si>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</si>
  <si>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</si>
  <si>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</si>
  <si>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</si>
  <si>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</si>
  <si>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</si>
  <si>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</si>
  <si>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</si>
  <si>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</si>
  <si>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</si>
  <si>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</si>
  <si>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</si>
  <si>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</si>
  <si>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</si>
  <si>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</si>
  <si>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</si>
  <si>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</si>
  <si>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</si>
  <si>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</si>
  <si>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</si>
  <si>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</si>
  <si>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</si>
  <si>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</si>
  <si>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</si>
  <si>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</si>
  <si>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</si>
  <si>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</si>
  <si>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</si>
  <si>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</si>
  <si>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</si>
  <si>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</si>
  <si>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</si>
  <si>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</si>
  <si>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</si>
  <si>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</si>
  <si>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</si>
  <si>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</si>
  <si>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</si>
  <si>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</si>
  <si>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</si>
  <si>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</si>
  <si>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</si>
  <si>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</si>
  <si>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</si>
  <si>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</si>
  <si>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</si>
  <si>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</si>
  <si>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</si>
  <si>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</si>
  <si>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</si>
  <si>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</si>
  <si>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</si>
  <si>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</si>
  <si>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</si>
  <si>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</si>
  <si>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</si>
  <si>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</si>
  <si>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</si>
  <si>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</si>
  <si>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</si>
  <si>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</si>
  <si>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</si>
  <si>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</si>
  <si>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</si>
  <si>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</si>
  <si>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</si>
  <si>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</si>
  <si>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</si>
  <si>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</si>
  <si>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</si>
  <si>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</si>
  <si>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</si>
  <si>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</si>
  <si>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</si>
  <si>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</si>
  <si>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</si>
  <si>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</si>
  <si>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</si>
  <si>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</si>
  <si>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</si>
  <si>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</si>
  <si>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</si>
  <si>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</si>
  <si>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</si>
  <si>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</si>
  <si>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</si>
  <si>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</si>
  <si>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</si>
  <si>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</si>
  <si>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</si>
  <si>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</si>
  <si>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</si>
  <si>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</si>
  <si>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</si>
  <si>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</si>
  <si>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</si>
  <si>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</si>
  <si>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</si>
  <si>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</si>
  <si>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</si>
  <si>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</si>
  <si>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</si>
  <si>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</si>
  <si>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</si>
  <si>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</si>
  <si>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</si>
  <si>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</si>
  <si>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</si>
  <si>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</si>
  <si>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</si>
  <si>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</si>
  <si>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</si>
  <si>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</si>
  <si>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</si>
  <si>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</si>
  <si>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</si>
  <si>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</si>
  <si>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</si>
  <si>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</si>
  <si>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</si>
  <si>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</si>
  <si>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</si>
  <si>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</si>
  <si>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</si>
  <si>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</si>
  <si>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</si>
  <si>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</si>
  <si>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</si>
  <si>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</si>
  <si>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</si>
  <si>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</si>
  <si>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</si>
  <si>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</si>
  <si>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</si>
  <si>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</si>
  <si>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</si>
  <si>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</si>
  <si>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</si>
  <si>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</si>
  <si>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</si>
  <si>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</si>
  <si>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</si>
  <si>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</si>
  <si>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</si>
  <si>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</si>
  <si>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</si>
  <si>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</si>
  <si>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</si>
  <si>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</si>
  <si>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</si>
  <si>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</si>
  <si>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</si>
  <si>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</si>
  <si>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</si>
  <si>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</si>
  <si>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</si>
  <si>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</si>
  <si>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</si>
  <si>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</si>
  <si>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</si>
  <si>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</si>
  <si>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</si>
  <si>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</si>
  <si>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</si>
  <si>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</si>
  <si>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</si>
  <si>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</si>
  <si>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</si>
  <si>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</si>
  <si>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</si>
  <si>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</si>
  <si>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</si>
  <si>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</si>
  <si>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</si>
  <si>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</si>
  <si>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</si>
  <si>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</si>
  <si>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</si>
  <si>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</si>
  <si>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</si>
  <si>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</si>
  <si>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</si>
  <si>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</si>
  <si>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</si>
  <si>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</si>
  <si>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</si>
  <si>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</si>
  <si>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</si>
  <si>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</si>
  <si>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</si>
  <si>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</si>
  <si>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</si>
  <si>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</si>
  <si>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</si>
  <si>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</si>
  <si>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</si>
  <si>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</si>
  <si>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</si>
  <si>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</si>
  <si>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</si>
  <si>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</si>
  <si>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</si>
  <si>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</si>
  <si>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</si>
  <si>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</si>
  <si>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</si>
  <si>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</si>
  <si>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</si>
  <si>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</si>
  <si>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</si>
  <si>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</si>
  <si>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</si>
  <si>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</si>
  <si>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</si>
  <si>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</si>
  <si>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</si>
  <si>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</si>
  <si>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</si>
  <si>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</si>
  <si>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</si>
  <si>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</si>
  <si>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</si>
  <si>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</si>
  <si>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</si>
  <si>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</si>
  <si>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</si>
  <si>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</si>
  <si>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</si>
  <si>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</si>
  <si>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</si>
  <si>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</si>
  <si>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</si>
  <si>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</si>
  <si>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</si>
  <si>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</si>
  <si>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</si>
  <si>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</si>
  <si>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</si>
  <si>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</si>
  <si>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</si>
  <si>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</si>
  <si>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</si>
  <si>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</si>
  <si>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</si>
  <si>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</si>
  <si>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</si>
  <si>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</si>
  <si>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</si>
  <si>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</si>
  <si>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</si>
  <si>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</si>
  <si>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</si>
  <si>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</si>
  <si>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</si>
  <si>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</si>
  <si>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</si>
  <si>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</si>
  <si>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</si>
  <si>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</si>
  <si>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</si>
  <si>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</si>
  <si>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</si>
  <si>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</si>
  <si>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</si>
  <si>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</si>
  <si>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</si>
  <si>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</si>
  <si>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</si>
  <si>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</si>
  <si>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</si>
  <si>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</si>
  <si>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</si>
  <si>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</si>
  <si>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</si>
  <si>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</si>
  <si>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</si>
  <si>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</si>
  <si>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</si>
  <si>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</si>
  <si>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</si>
  <si>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</si>
  <si>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</si>
  <si>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</si>
  <si>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</si>
  <si>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</si>
  <si>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</si>
  <si>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</si>
  <si>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</si>
  <si>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</si>
  <si>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</si>
  <si>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</si>
  <si>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</si>
  <si>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</si>
  <si>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</si>
  <si>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</si>
  <si>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</si>
  <si>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</si>
  <si>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</si>
  <si>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</si>
  <si>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</si>
  <si>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</si>
  <si>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</si>
  <si>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</si>
  <si>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</si>
  <si>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</si>
  <si>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</si>
  <si>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</si>
  <si>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</si>
  <si>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</si>
  <si>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</si>
  <si>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</si>
  <si>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</si>
  <si>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</si>
  <si>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</si>
  <si>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</si>
  <si>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</si>
  <si>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</si>
  <si>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</si>
  <si>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</si>
  <si>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</si>
  <si>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</si>
  <si>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</si>
  <si>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</si>
  <si>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</si>
  <si>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</si>
  <si>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</si>
  <si>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</si>
  <si>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</si>
  <si>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</si>
  <si>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</si>
  <si>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</si>
  <si>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</si>
  <si>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</si>
  <si>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</si>
  <si>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</si>
  <si>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</si>
  <si>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</si>
  <si>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</si>
  <si>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</si>
  <si>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</si>
  <si>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</si>
  <si>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</si>
  <si>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</si>
  <si>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</si>
  <si>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</si>
  <si>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</si>
  <si>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</si>
  <si>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</si>
  <si>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</si>
  <si>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</si>
  <si>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</si>
  <si>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</si>
  <si>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</si>
  <si>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</si>
  <si>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</si>
  <si>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</si>
  <si>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</si>
  <si>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</si>
  <si>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</si>
  <si>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</si>
  <si>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</si>
  <si>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</si>
  <si>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</si>
  <si>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</si>
  <si>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</si>
  <si>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</si>
  <si>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</si>
  <si>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</si>
  <si>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</si>
  <si>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</si>
  <si>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</si>
  <si>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</si>
  <si>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</si>
  <si>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</si>
  <si>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</si>
  <si>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</si>
  <si>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</si>
  <si>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</si>
  <si>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</si>
  <si>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</si>
  <si>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</si>
  <si>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</si>
  <si>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</si>
  <si>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</si>
  <si>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</si>
  <si>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</si>
  <si>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</si>
  <si>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</si>
  <si>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</si>
  <si>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</si>
  <si>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</si>
  <si>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</si>
  <si>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</si>
  <si>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</si>
  <si>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</si>
  <si>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</si>
  <si>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</si>
  <si>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</si>
  <si>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</si>
  <si>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</si>
  <si>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</si>
  <si>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GUADALAJARA</t>
  </si>
  <si>
    <t>DEL 1 AL 30 DE NOVIEMBRE DE 2022</t>
  </si>
  <si>
    <t>L.A.E. JESÙS PABLO LEMUS NAVARRO</t>
  </si>
  <si>
    <t>MTRO. LUIS GARCÌA SOTELO</t>
  </si>
  <si>
    <t>PRESIDENTE MUNICIPAL</t>
  </si>
  <si>
    <t>TESORERO MUNICIPAL</t>
  </si>
  <si>
    <t>ASEJ2022-11-27-01-2023-1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</si>
</sst>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3656555484.0599999</v>
      </c>
      <c r="AY7" s="13">
        <f>AY8+AY29+AY35+AY40+AY72+AY81+AY102+AY114</f>
        <v>3479857008.52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2282707318.5499997</v>
      </c>
      <c r="AY8" s="15">
        <f>AY9+AY11+AY15+AY16+AY17+AY18+AY19+AY25+AY27</f>
        <v>2143594993.46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38060036.119999997</v>
      </c>
      <c r="AY9" s="17">
        <f>SUM(AY10)</f>
        <v>17167332.140000001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38060036.119999997</v>
      </c>
      <c r="AY10" s="20">
        <v>17167332.140000001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2081505552.9399998</v>
      </c>
      <c r="AY11" s="17">
        <f>SUM(AY12:AY14)</f>
        <v>1979489846.7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1396880103.49</v>
      </c>
      <c r="AY12" s="20">
        <v>1309336849.3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633364001.14999998</v>
      </c>
      <c r="AY13" s="20">
        <v>604335932.62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51261448.299999997</v>
      </c>
      <c r="AY14" s="20">
        <v>65817064.780000001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146509897.33999997</v>
      </c>
      <c r="AY19" s="17">
        <f>SUM(AY20:AY24)</f>
        <v>131895342.10000002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42844164.609999999</v>
      </c>
      <c r="AY20" s="20">
        <v>29707067.760000002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236203.91</v>
      </c>
      <c r="AY21" s="20">
        <v>204699.12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65728827.68</v>
      </c>
      <c r="AY22" s="20">
        <v>73166418.290000007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12389032.6</v>
      </c>
      <c r="AY23" s="20">
        <v>13038339.699999999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25311668.539999999</v>
      </c>
      <c r="AY24" s="20">
        <v>15778817.23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16631832.15</v>
      </c>
      <c r="AY27" s="17">
        <f>SUM(AY28)</f>
        <v>15042472.52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16631832.15</v>
      </c>
      <c r="AY28" s="20">
        <v>15042472.52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3541.54</v>
      </c>
      <c r="AY35" s="15">
        <f>AY36+AY38</f>
        <v>29680.69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137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137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3404.54</v>
      </c>
      <c r="AY38" s="17">
        <f>SUM(AY39)</f>
        <v>29680.69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3404.54</v>
      </c>
      <c r="AY39" s="20">
        <v>29680.69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1061749022.2099999</v>
      </c>
      <c r="AY40" s="15">
        <f>AY41+AY46+AY47+AY62+AY68+AY70</f>
        <v>1073771781.8299999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330386239.53999996</v>
      </c>
      <c r="AY41" s="17">
        <f>SUM(AY42:AY45)</f>
        <v>275394286.26999998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159873208.84999999</v>
      </c>
      <c r="AY42" s="20">
        <v>119465982.08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27169516.309999999</v>
      </c>
      <c r="AY43" s="20">
        <v>24713769.359999999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50026149.530000001</v>
      </c>
      <c r="AY44" s="20">
        <v>49201882.950000003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93317364.849999994</v>
      </c>
      <c r="AY45" s="20">
        <v>82012651.879999995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652208295.03999996</v>
      </c>
      <c r="AY47" s="17">
        <f>SUM(AY48:AY61)</f>
        <v>729013300.66999996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120722850.19</v>
      </c>
      <c r="AY48" s="20">
        <v>115351303.09999999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46075211.060000002</v>
      </c>
      <c r="AY49" s="20">
        <v>36816426.719999999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275761382.94</v>
      </c>
      <c r="AY50" s="20">
        <v>365458491.79000002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642764.81999999995</v>
      </c>
      <c r="AY51" s="20">
        <v>294460.53999999998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2559159.27</v>
      </c>
      <c r="AY52" s="20">
        <v>3071752.27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56826551.289999999</v>
      </c>
      <c r="AY53" s="20">
        <v>44567793.390000001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3595406.63</v>
      </c>
      <c r="AY54" s="20">
        <v>2936769.29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11684163.199999999</v>
      </c>
      <c r="AY55" s="20">
        <v>16424407.5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7286203.6500000004</v>
      </c>
      <c r="AY56" s="20">
        <v>6317999.4100000001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0</v>
      </c>
      <c r="AY57" s="20">
        <v>0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61975725</v>
      </c>
      <c r="AY58" s="20">
        <v>72918264.5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14055816.66</v>
      </c>
      <c r="AY59" s="20">
        <v>13187812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40741092.329999998</v>
      </c>
      <c r="AY60" s="20">
        <v>42959384.159999996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10281968</v>
      </c>
      <c r="AY61" s="20">
        <v>8708436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34574624.970000006</v>
      </c>
      <c r="AY62" s="17">
        <f>SUM(AY63:AY67)</f>
        <v>29412995.980000004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12763613.210000001</v>
      </c>
      <c r="AY63" s="20">
        <v>12865231.01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3450496.75</v>
      </c>
      <c r="AY64" s="20">
        <v>1636931.64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12700330.85</v>
      </c>
      <c r="AY65" s="20">
        <v>11440007.4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777246.62</v>
      </c>
      <c r="AY66" s="20">
        <v>732054.35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4882937.54</v>
      </c>
      <c r="AY67" s="20">
        <v>2738771.58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44579862.659999996</v>
      </c>
      <c r="AY70" s="17">
        <f>SUM(AY71)</f>
        <v>39951198.909999996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44579862.659999996</v>
      </c>
      <c r="AY71" s="20">
        <v>39951198.909999996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152219005.71000001</v>
      </c>
      <c r="AY72" s="15">
        <f>AY73+AY76+AY77+AY78+AY80</f>
        <v>106727998.34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152219005.71000001</v>
      </c>
      <c r="AY73" s="17">
        <f>SUM(AY74:AY75)</f>
        <v>106727769.33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224732.5</v>
      </c>
      <c r="AY74" s="20">
        <v>343449.5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151994273.21000001</v>
      </c>
      <c r="AY75" s="20">
        <v>106384319.83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229.01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229.01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159876596.05000001</v>
      </c>
      <c r="AY81" s="15">
        <f>AY82+AY83+AY85+AY87+AY89+AY91+AY93+AY94+AY100</f>
        <v>155732554.19999999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137964678.53999999</v>
      </c>
      <c r="AY83" s="17">
        <f>SUM(AY84)</f>
        <v>135175356.28999999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137964678.53999999</v>
      </c>
      <c r="AY84" s="20">
        <v>135175356.28999999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4366481.4000000004</v>
      </c>
      <c r="AY85" s="17">
        <f>SUM(AY86)</f>
        <v>2943908.11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4366481.4000000004</v>
      </c>
      <c r="AY86" s="20">
        <v>2943908.11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158439.71</v>
      </c>
      <c r="AY87" s="17">
        <f>SUM(AY88)</f>
        <v>4919676.4800000004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158439.71</v>
      </c>
      <c r="AY88" s="20">
        <v>4919676.4800000004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3000000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3000000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603790.16</v>
      </c>
      <c r="AY94" s="17">
        <f>SUM(AY95:AY99)</f>
        <v>1056954.54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603790.16</v>
      </c>
      <c r="AY95" s="20">
        <v>1056954.54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16783206.239999998</v>
      </c>
      <c r="AY100" s="17">
        <f>SUM(AY101)</f>
        <v>8636658.7799999993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16783206.239999998</v>
      </c>
      <c r="AY101" s="20">
        <v>8636658.7799999993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5595832387.6500006</v>
      </c>
      <c r="AY117" s="13">
        <f>AY118+AY149</f>
        <v>5546179690.5699997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5595832387.6500006</v>
      </c>
      <c r="AY118" s="15">
        <f>AY119+AY132+AY135+AY140+AY146</f>
        <v>5546179690.5699997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4246190689.7500005</v>
      </c>
      <c r="AY119" s="17">
        <f>SUM(AY120:AY131)</f>
        <v>4320382819.6400003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2040965389.5999999</v>
      </c>
      <c r="AY120" s="20">
        <v>2004674020.8299999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323395445.63</v>
      </c>
      <c r="AY121" s="20">
        <v>312971600.31999999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454991140.82999998</v>
      </c>
      <c r="AY122" s="20">
        <v>478795274.02999997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57224496.530000001</v>
      </c>
      <c r="AY125" s="20">
        <v>56390458.039999999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27391410.120000001</v>
      </c>
      <c r="AY128" s="20">
        <v>30911821.890000001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589411576.71000004</v>
      </c>
      <c r="AY129" s="20">
        <v>720406168.25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4953605.26</v>
      </c>
      <c r="AY130" s="20">
        <v>33153048.800000001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747857625.07000005</v>
      </c>
      <c r="AY131" s="20">
        <v>683080427.48000002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1071433110.5599999</v>
      </c>
      <c r="AY132" s="17">
        <f>SUM(AY133:AY134)</f>
        <v>1040877539.3200001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122789753.91</v>
      </c>
      <c r="AY133" s="20">
        <v>116295721.62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948643356.64999998</v>
      </c>
      <c r="AY134" s="20">
        <v>924581817.70000005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214922218.78999999</v>
      </c>
      <c r="AY135" s="17">
        <f>SUM(AY136:AY139)</f>
        <v>125777034.56999999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209518214.84999999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5404003.9400000004</v>
      </c>
      <c r="AY139" s="20">
        <v>125777034.56999999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63286368.550000004</v>
      </c>
      <c r="AY140" s="17">
        <f>SUM(AY141:AY145)</f>
        <v>59142297.039999999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5028004.96</v>
      </c>
      <c r="AY141" s="20">
        <v>35103.42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7808582.96</v>
      </c>
      <c r="AY142" s="20">
        <v>8648966.6400000006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50449780.630000003</v>
      </c>
      <c r="AY143" s="20">
        <v>50458226.979999997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9252387871.710001</v>
      </c>
      <c r="AY184" s="27">
        <f>AY7+AY117+AY161</f>
        <v>9026036699.0900002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5998198604.4099998</v>
      </c>
      <c r="AY186" s="13">
        <f>AY187+AY222+AY287</f>
        <v>6488299512.6399994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3968292301.9300003</v>
      </c>
      <c r="AY187" s="15">
        <f>AY188+AY193+AY198+AY207+AY212+AY219</f>
        <v>4465024688.04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2313266071.1900001</v>
      </c>
      <c r="AY188" s="17">
        <f>SUM(AY189:AY192)</f>
        <v>2544851539.8899999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18446946.690000001</v>
      </c>
      <c r="AY189" s="20">
        <v>20045510.289999999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2294819124.5</v>
      </c>
      <c r="AY191" s="20">
        <v>2524806029.5999999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305100952.47999996</v>
      </c>
      <c r="AY193" s="17">
        <f>SUM(AY194:AY197)</f>
        <v>199621989.66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15850084.779999999</v>
      </c>
      <c r="AY194" s="20">
        <v>12897069.15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289250867.69999999</v>
      </c>
      <c r="AY195" s="20">
        <v>186724920.50999999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175350418.55000001</v>
      </c>
      <c r="AY198" s="17">
        <f>SUM(AY199:AY206)</f>
        <v>449855349.74000001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76617505.5</v>
      </c>
      <c r="AY199" s="20">
        <v>63050157.850000001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82905933.969999999</v>
      </c>
      <c r="AY200" s="20">
        <v>367823586.61000001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15826979.08</v>
      </c>
      <c r="AY201" s="20">
        <v>18981605.280000001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802360609.17000008</v>
      </c>
      <c r="AY207" s="17">
        <f>SUM(AY208:AY211)</f>
        <v>861235484.23000002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565354111.84000003</v>
      </c>
      <c r="AY208" s="20">
        <v>585034909.54999995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71983781.120000005</v>
      </c>
      <c r="AY209" s="20">
        <v>78156877.930000007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46882793.090000004</v>
      </c>
      <c r="AY210" s="20">
        <v>44871599.469999999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118139923.12</v>
      </c>
      <c r="AY211" s="20">
        <v>153172097.28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372214250.54000002</v>
      </c>
      <c r="AY212" s="17">
        <f>SUM(AY213:AY218)</f>
        <v>409460324.52000004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2625946.7999999998</v>
      </c>
      <c r="AY214" s="20">
        <v>3795389.17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223868.26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34603901.490000002</v>
      </c>
      <c r="AY216" s="20">
        <v>40952326.850000001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280500</v>
      </c>
      <c r="AY217" s="20">
        <v>619237.57999999996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334480033.99000001</v>
      </c>
      <c r="AY218" s="20">
        <v>364093370.92000002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329534801.31999999</v>
      </c>
      <c r="AY222" s="15">
        <f>AY223+AY232+AY236+AY246+AY256+AY264+AY267+AY273+AY277</f>
        <v>343429089.11000001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32804744.120000001</v>
      </c>
      <c r="AY223" s="17">
        <f>SUM(AY224:AY231)</f>
        <v>35245950.439999998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6176667.7300000004</v>
      </c>
      <c r="AY224" s="20">
        <v>4701888.49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4921.4399999999996</v>
      </c>
      <c r="AY225" s="20">
        <v>0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2484654.25</v>
      </c>
      <c r="AY227" s="20">
        <v>71879.679999999993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1428623.74</v>
      </c>
      <c r="AY228" s="20">
        <v>520181.12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16044263.98</v>
      </c>
      <c r="AY229" s="20">
        <v>11012416.32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234724.12</v>
      </c>
      <c r="AY230" s="20">
        <v>68860.59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6430888.8600000003</v>
      </c>
      <c r="AY231" s="20">
        <v>18870724.239999998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18969624.359999999</v>
      </c>
      <c r="AY232" s="17">
        <f>SUM(AY233:AY235)</f>
        <v>17475544.5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16722217.289999999</v>
      </c>
      <c r="AY233" s="20">
        <v>15175890.75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2219468.1</v>
      </c>
      <c r="AY234" s="20">
        <v>2293361.7999999998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27938.97</v>
      </c>
      <c r="AY235" s="20">
        <v>6291.95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2339842.2399999998</v>
      </c>
      <c r="AY236" s="17">
        <f>SUM(AY237:AY245)</f>
        <v>2980520.57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2326404.48</v>
      </c>
      <c r="AY237" s="20">
        <v>2980520.57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4704.13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499.92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3688.8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4544.91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53409079.230000004</v>
      </c>
      <c r="AY246" s="17">
        <f>SUM(AY247:AY255)</f>
        <v>27853060.299999997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1141976.69</v>
      </c>
      <c r="AY247" s="20">
        <v>356192.51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586065.52</v>
      </c>
      <c r="AY248" s="20">
        <v>383435.24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127977.97</v>
      </c>
      <c r="AY249" s="20">
        <v>134325.57999999999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134929.67000000001</v>
      </c>
      <c r="AY250" s="20">
        <v>40720.22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15103.01</v>
      </c>
      <c r="AY251" s="20">
        <v>95596.81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8241362.6100000003</v>
      </c>
      <c r="AY252" s="20">
        <v>4430380.29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3561372.08</v>
      </c>
      <c r="AY253" s="20">
        <v>938257.04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197495.43</v>
      </c>
      <c r="AY254" s="20">
        <v>301145.23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39402796.25</v>
      </c>
      <c r="AY255" s="20">
        <v>21173007.379999999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22870091.460000005</v>
      </c>
      <c r="AY256" s="17">
        <f>SUM(AY257:AY263)</f>
        <v>19235710.940000001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5157.8500000000004</v>
      </c>
      <c r="AY257" s="20">
        <v>17434.16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300296.61</v>
      </c>
      <c r="AY258" s="20">
        <v>447525.09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9717684.8900000006</v>
      </c>
      <c r="AY259" s="20">
        <v>9481113.4399999995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9321737.0999999996</v>
      </c>
      <c r="AY260" s="20">
        <v>8774035.5800000001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2900650.16</v>
      </c>
      <c r="AY261" s="20">
        <v>22317.119999999999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598740.09</v>
      </c>
      <c r="AY262" s="20">
        <v>49895.75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25824.76</v>
      </c>
      <c r="AY263" s="20">
        <v>443389.8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135290337.44</v>
      </c>
      <c r="AY264" s="17">
        <f>SUM(AY265:AY266)</f>
        <v>153908585.80000001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135290337.44</v>
      </c>
      <c r="AY265" s="20">
        <v>153908585.80000001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41353199.5</v>
      </c>
      <c r="AY267" s="17">
        <f>SUM(AY268:AY272)</f>
        <v>44501600.729999997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35540075.5</v>
      </c>
      <c r="AY268" s="20">
        <v>34480887.439999998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5518352.7999999998</v>
      </c>
      <c r="AY269" s="20">
        <v>9984358.2599999998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288862.59999999998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5908.6</v>
      </c>
      <c r="AY271" s="20">
        <v>29637.61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6717.42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5130705.4000000004</v>
      </c>
      <c r="AY273" s="17">
        <f>SUM(AY274:AY276)</f>
        <v>26970000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5130705.4000000004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26970000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17367177.57</v>
      </c>
      <c r="AY277" s="17">
        <f>SUM(AY278:AY286)</f>
        <v>15258115.83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2914491.59</v>
      </c>
      <c r="AY278" s="20">
        <v>712959.83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558820.84</v>
      </c>
      <c r="AY279" s="20">
        <v>41524.78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18073.490000000002</v>
      </c>
      <c r="AY280" s="20">
        <v>30959.58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2179609.67</v>
      </c>
      <c r="AY281" s="20">
        <v>1094296.26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6739.99</v>
      </c>
      <c r="AY282" s="20">
        <v>39846.080000000002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9756149.4000000004</v>
      </c>
      <c r="AY283" s="20">
        <v>10875529.84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1930889.05</v>
      </c>
      <c r="AY285" s="20">
        <v>2460298.79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2403.54</v>
      </c>
      <c r="AY286" s="20">
        <v>2700.67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1700371501.1599998</v>
      </c>
      <c r="AY287" s="15">
        <f>AY288+AY298+AY308+AY318+AY328+AY338+AY346+AY356+AY362</f>
        <v>1679845735.4899998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188781696.75</v>
      </c>
      <c r="AY288" s="17">
        <v>200673624.06999999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172124321.56999999</v>
      </c>
      <c r="AY289" s="20">
        <v>179830894.65000001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3422836.8</v>
      </c>
      <c r="AY290" s="20">
        <v>5289547.8099999996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306857.87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3114511.84</v>
      </c>
      <c r="AY292" s="20">
        <v>3184389.71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3216459.4</v>
      </c>
      <c r="AY294" s="20">
        <v>253900.79999999999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6562876.1299999999</v>
      </c>
      <c r="AY295" s="20">
        <v>12073431.73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33833.14</v>
      </c>
      <c r="AY296" s="20">
        <v>41459.370000000003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304981144.70999998</v>
      </c>
      <c r="AY298" s="17">
        <f>SUM(AY299:AY307)</f>
        <v>177154410.25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12694188.6</v>
      </c>
      <c r="AY300" s="20">
        <v>15357447.199999999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4794083.84</v>
      </c>
      <c r="AY301" s="20">
        <v>8160374.1799999997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202302252.15000001</v>
      </c>
      <c r="AY303" s="20">
        <v>87314489.019999996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34273664.07</v>
      </c>
      <c r="AY304" s="20">
        <v>5749303.0300000003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50916956.049999997</v>
      </c>
      <c r="AY307" s="20">
        <v>60572796.82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119591461.05</v>
      </c>
      <c r="AY308" s="17">
        <f>SUM(AY309:AY317)</f>
        <v>47705347.969999999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64220577.25</v>
      </c>
      <c r="AY309" s="20">
        <v>5930165.9800000004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4919610.83</v>
      </c>
      <c r="AY310" s="20">
        <v>5221913.4000000004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20609074.27</v>
      </c>
      <c r="AY311" s="20">
        <v>20190970.809999999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7065134.7599999998</v>
      </c>
      <c r="AY312" s="20">
        <v>1054531.45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296000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5389636.6299999999</v>
      </c>
      <c r="AY314" s="20">
        <v>6577360.5599999996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17091427.309999999</v>
      </c>
      <c r="AY317" s="20">
        <v>8730405.7699999996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119729397.84999999</v>
      </c>
      <c r="AY318" s="17">
        <f>SUM(AY319:AY327)</f>
        <v>104226599.5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14486306.85</v>
      </c>
      <c r="AY319" s="20">
        <v>9405886.5600000005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24050658.109999999</v>
      </c>
      <c r="AY320" s="20">
        <v>30780456.32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3090889.5</v>
      </c>
      <c r="AY321" s="20">
        <v>3149051.61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146365.42000000001</v>
      </c>
      <c r="AY322" s="20">
        <v>335876.76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77944885.810000002</v>
      </c>
      <c r="AY323" s="20">
        <v>60171043.909999996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10292.16</v>
      </c>
      <c r="AY325" s="20">
        <v>384284.34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549286494.25999999</v>
      </c>
      <c r="AY328" s="17">
        <f>SUM(AY329:AY337)</f>
        <v>636062737.23000002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26505848.800000001</v>
      </c>
      <c r="AY329" s="20">
        <v>43451487.890000001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1193718.2</v>
      </c>
      <c r="AY330" s="20">
        <v>818716.05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11747493.630000001</v>
      </c>
      <c r="AY331" s="20">
        <v>16223420.16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47220.69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20040310.829999998</v>
      </c>
      <c r="AY333" s="20">
        <v>25240579.77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25392513.699999999</v>
      </c>
      <c r="AY335" s="20">
        <v>49730808.57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415979351.55000001</v>
      </c>
      <c r="AY336" s="20">
        <v>434270887.25999999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48427257.549999997</v>
      </c>
      <c r="AY337" s="20">
        <v>66279616.840000004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34036581.290000007</v>
      </c>
      <c r="AY338" s="17">
        <f>SUM(AY339:AY345)</f>
        <v>47542645.290000007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23297692.460000001</v>
      </c>
      <c r="AY339" s="20">
        <v>32419420.780000001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3099999.99</v>
      </c>
      <c r="AY341" s="20">
        <v>1399999.85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3249999.99</v>
      </c>
      <c r="AY343" s="20">
        <v>3463999.64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4000000</v>
      </c>
      <c r="AY344" s="20">
        <v>9802664.0199999996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388888.85</v>
      </c>
      <c r="AY345" s="20">
        <v>456561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2140034.91</v>
      </c>
      <c r="AY346" s="17">
        <f>SUM(AY347:AY355)</f>
        <v>734752.1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585258.81000000006</v>
      </c>
      <c r="AY347" s="20">
        <v>87424.09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75217.27</v>
      </c>
      <c r="AY348" s="20">
        <v>21631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388749.2</v>
      </c>
      <c r="AY351" s="20">
        <v>28222.39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664707.61</v>
      </c>
      <c r="AY352" s="20">
        <v>98278.31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426102.02</v>
      </c>
      <c r="AY355" s="20">
        <v>499196.31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18281526.969999999</v>
      </c>
      <c r="AY356" s="17">
        <f>SUM(AY357:AY361)</f>
        <v>8322386.1200000001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4999</v>
      </c>
      <c r="AY357" s="20">
        <v>2721.36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17618028.109999999</v>
      </c>
      <c r="AY358" s="20">
        <v>6028331.3300000001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251662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658499.86</v>
      </c>
      <c r="AY360" s="20">
        <v>2039671.43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363543163.37</v>
      </c>
      <c r="AY362" s="17">
        <f>SUM(AY363:AY371)</f>
        <v>457423232.96000004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1857769</v>
      </c>
      <c r="AY364" s="20">
        <v>1958970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35798315.130000003</v>
      </c>
      <c r="AY366" s="20">
        <v>64353184.850000001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2732799.4</v>
      </c>
      <c r="AY367" s="20">
        <v>11213285.68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1954.36</v>
      </c>
      <c r="AY368" s="20">
        <v>517873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17170420.809999999</v>
      </c>
      <c r="AY370" s="20">
        <v>64502465.869999997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305981904.67000002</v>
      </c>
      <c r="AY371" s="20">
        <v>314877453.56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1114696577.6200001</v>
      </c>
      <c r="AY372" s="13">
        <f>AY373+AY385+AY391+AY403+AY416+AY423+AY433+AY436+AY447</f>
        <v>1030727950.3099999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742104342.69000006</v>
      </c>
      <c r="AY385" s="15">
        <f>AY386+AY390</f>
        <v>794030429.29999995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742104342.69000006</v>
      </c>
      <c r="AY386" s="17">
        <f>SUM(AY387:AY389)</f>
        <v>794030429.29999995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742104342.69000006</v>
      </c>
      <c r="AY387" s="20">
        <v>794030429.29999995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57151681.689999998</v>
      </c>
      <c r="AY391" s="15">
        <f>AY392+AY401</f>
        <v>16340000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57151681.689999998</v>
      </c>
      <c r="AY392" s="17">
        <f>SUM(AY393:AY400)</f>
        <v>16340000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57151681.689999998</v>
      </c>
      <c r="AY400" s="20">
        <v>16340000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199840733.68000001</v>
      </c>
      <c r="AY403" s="15">
        <f>AY404+AY406+AY408+AY414</f>
        <v>168335947.16999999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152492446.53999999</v>
      </c>
      <c r="AY404" s="17">
        <f>SUM(AY405)</f>
        <v>164990625.88999999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152492446.53999999</v>
      </c>
      <c r="AY405" s="20">
        <v>164990625.88999999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13140000</v>
      </c>
      <c r="AY406" s="17">
        <f>SUM(AY407)</f>
        <v>0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13140000</v>
      </c>
      <c r="AY407" s="20">
        <v>0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26520771.780000001</v>
      </c>
      <c r="AY408" s="17">
        <f>SUM(AY409:AY413)</f>
        <v>3179240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2495079.41</v>
      </c>
      <c r="AY409" s="20">
        <v>0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24025692.370000001</v>
      </c>
      <c r="AY411" s="20">
        <v>0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3179240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7687515.3600000003</v>
      </c>
      <c r="AY414" s="17">
        <f>SUM(AY415)</f>
        <v>166081.28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7687515.3600000003</v>
      </c>
      <c r="AY415" s="20">
        <v>166081.28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909403.84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909403.84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909403.84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115070083.31</v>
      </c>
      <c r="AY423" s="15">
        <f>AY424+AY428</f>
        <v>51112170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115070083.31</v>
      </c>
      <c r="AY428" s="17">
        <f>SUM(AY429:AY432)</f>
        <v>51112170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115070083.31</v>
      </c>
      <c r="AY432" s="20">
        <v>51112170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529736.25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529736.25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529736.25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103117989.63</v>
      </c>
      <c r="AY477" s="13">
        <f>AY478+AY489+AY494+AY499+AY502</f>
        <v>82769927.890000001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102863609</v>
      </c>
      <c r="AY478" s="15">
        <f>AY479+AY483</f>
        <v>82215810.390000001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102863609</v>
      </c>
      <c r="AY479" s="17">
        <f>SUM(AY480:AY482)</f>
        <v>82215810.390000001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102863609</v>
      </c>
      <c r="AY480" s="20">
        <v>82215810.390000001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254380.63</v>
      </c>
      <c r="AY494" s="15">
        <f>AY495+AY497</f>
        <v>554117.5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254380.63</v>
      </c>
      <c r="AY495" s="17">
        <f>SUM(AY496)</f>
        <v>554117.5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254380.63</v>
      </c>
      <c r="AY496" s="20">
        <v>554117.5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13014617.220000001</v>
      </c>
      <c r="AY507" s="13">
        <f>AY508+AY517+AY520+AY526+AY528+AY530</f>
        <v>2075354.53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9038.7199999999993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9038.7199999999993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13014617.220000001</v>
      </c>
      <c r="AY530" s="15">
        <f>SUM(AY531:AY539)</f>
        <v>2066315.81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13014617.220000001</v>
      </c>
      <c r="AY539" s="17">
        <v>2066315.81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416318044.08999997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416318044.08999997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416318044.08999997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7229027788.8800001</v>
      </c>
      <c r="AY543" s="30">
        <f>AY186+AY372+AY453+AY477+AY507+AY540</f>
        <v>8020190789.4599991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2023360082.8300009</v>
      </c>
      <c r="AY544" s="31">
        <f>AY184-AY543</f>
        <v>1005845909.6300011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dcterms:created xsi:type="dcterms:W3CDTF">2021-12-07T19:32:18Z</dcterms:created>
  <dcterms:modified xsi:type="dcterms:W3CDTF">2023-01-27T22:14:16Z</dcterms:modified>
</cp:coreProperties>
</file>