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1840" windowHeight="12600"/>
  </bookViews>
  <sheets>
    <sheet name="F6" sheetId="1" r:id="rId1"/>
  </sheets>
  <externalReferences>
    <externalReference r:id="rId2"/>
  </externalReferences>
  <definedNames>
    <definedName name="OLE_LINK13" localSheetId="0">'F6'!$B$32</definedName>
    <definedName name="Print_Titles" localSheetId="0">'F6'!$1:$5</definedName>
  </definedNames>
  <calcPr calcId="145621"/>
</workbook>
</file>

<file path=xl/calcChain.xml><?xml version="1.0" encoding="utf-8"?>
<calcChain xmlns="http://schemas.openxmlformats.org/spreadsheetml/2006/main">
  <c r="AY538" i="1" l="1"/>
  <c r="AY537" i="1" s="1"/>
  <c r="AY536" i="1" s="1"/>
  <c r="AX538" i="1"/>
  <c r="AX537" i="1" s="1"/>
  <c r="AX536" i="1" s="1"/>
  <c r="AY535" i="1"/>
  <c r="AX535" i="1"/>
  <c r="AY534" i="1"/>
  <c r="AX534" i="1"/>
  <c r="AY533" i="1"/>
  <c r="AX533" i="1"/>
  <c r="AY532" i="1"/>
  <c r="AX532" i="1"/>
  <c r="AY531" i="1"/>
  <c r="AX531" i="1"/>
  <c r="AY530" i="1"/>
  <c r="AX530" i="1"/>
  <c r="AY529" i="1"/>
  <c r="AX529" i="1"/>
  <c r="AY528" i="1"/>
  <c r="AX528" i="1"/>
  <c r="AY527" i="1"/>
  <c r="AX527" i="1"/>
  <c r="AX526" i="1" s="1"/>
  <c r="AY526" i="1"/>
  <c r="AY525" i="1"/>
  <c r="AX525" i="1"/>
  <c r="AY524" i="1"/>
  <c r="AX524" i="1"/>
  <c r="AY523" i="1"/>
  <c r="AX523" i="1"/>
  <c r="AY522" i="1"/>
  <c r="AX522" i="1"/>
  <c r="AY521" i="1"/>
  <c r="AX521" i="1"/>
  <c r="AX520" i="1" s="1"/>
  <c r="AY520" i="1"/>
  <c r="AY519" i="1"/>
  <c r="AX519" i="1"/>
  <c r="AY518" i="1"/>
  <c r="AX518" i="1"/>
  <c r="AX517" i="1" s="1"/>
  <c r="AY517" i="1"/>
  <c r="AY516" i="1"/>
  <c r="AX516" i="1"/>
  <c r="AY515" i="1"/>
  <c r="AX515" i="1"/>
  <c r="AY514" i="1"/>
  <c r="AX514" i="1"/>
  <c r="AY513" i="1"/>
  <c r="AX513" i="1"/>
  <c r="AY512" i="1"/>
  <c r="AX512" i="1"/>
  <c r="AY511" i="1"/>
  <c r="AX511" i="1"/>
  <c r="AY510" i="1"/>
  <c r="AX510" i="1"/>
  <c r="AY509" i="1"/>
  <c r="AX509" i="1"/>
  <c r="AX508" i="1" s="1"/>
  <c r="AX507" i="1" s="1"/>
  <c r="AY508" i="1"/>
  <c r="AY507" i="1" s="1"/>
  <c r="AY506" i="1"/>
  <c r="AX506" i="1"/>
  <c r="AX505" i="1" s="1"/>
  <c r="AY505" i="1"/>
  <c r="AY504" i="1"/>
  <c r="AX504" i="1"/>
  <c r="AY503" i="1"/>
  <c r="AX503" i="1"/>
  <c r="AX502" i="1" s="1"/>
  <c r="AY502" i="1"/>
  <c r="AY501" i="1"/>
  <c r="AX501" i="1"/>
  <c r="AY500" i="1"/>
  <c r="AX500" i="1"/>
  <c r="AX499" i="1" s="1"/>
  <c r="AY499" i="1"/>
  <c r="AY498" i="1"/>
  <c r="AX498" i="1"/>
  <c r="AY497" i="1"/>
  <c r="AX497" i="1"/>
  <c r="AY496" i="1"/>
  <c r="AY495" i="1" s="1"/>
  <c r="AY494" i="1" s="1"/>
  <c r="AX496" i="1"/>
  <c r="AX495" i="1" s="1"/>
  <c r="AX494" i="1" s="1"/>
  <c r="AY493" i="1"/>
  <c r="AY492" i="1" s="1"/>
  <c r="AX493" i="1"/>
  <c r="AX492" i="1"/>
  <c r="AY491" i="1"/>
  <c r="AX491" i="1"/>
  <c r="AY490" i="1"/>
  <c r="AX490" i="1"/>
  <c r="AX489" i="1" s="1"/>
  <c r="AY488" i="1"/>
  <c r="AX488" i="1"/>
  <c r="AY487" i="1"/>
  <c r="AX487" i="1"/>
  <c r="AY486" i="1"/>
  <c r="AX486" i="1"/>
  <c r="AY485" i="1"/>
  <c r="AX485" i="1"/>
  <c r="AY484" i="1"/>
  <c r="AY483" i="1" s="1"/>
  <c r="AX484" i="1"/>
  <c r="AX483" i="1" s="1"/>
  <c r="AY482" i="1"/>
  <c r="AX482" i="1"/>
  <c r="AY481" i="1"/>
  <c r="AY479" i="1" s="1"/>
  <c r="AX481" i="1"/>
  <c r="AY480" i="1"/>
  <c r="AX480" i="1"/>
  <c r="AX479" i="1"/>
  <c r="AY476" i="1"/>
  <c r="AX476" i="1"/>
  <c r="AY475" i="1"/>
  <c r="AY474" i="1" s="1"/>
  <c r="AX475" i="1"/>
  <c r="AX474" i="1"/>
  <c r="AY473" i="1"/>
  <c r="AY472" i="1" s="1"/>
  <c r="AX473" i="1"/>
  <c r="AX472" i="1" s="1"/>
  <c r="AX471" i="1" s="1"/>
  <c r="AY470" i="1"/>
  <c r="AY469" i="1" s="1"/>
  <c r="AY463" i="1" s="1"/>
  <c r="AX470" i="1"/>
  <c r="AX469" i="1" s="1"/>
  <c r="AX463" i="1" s="1"/>
  <c r="AY468" i="1"/>
  <c r="AX468" i="1"/>
  <c r="AY467" i="1"/>
  <c r="AX467" i="1"/>
  <c r="AY466" i="1"/>
  <c r="AX466" i="1"/>
  <c r="AY465" i="1"/>
  <c r="AX465" i="1"/>
  <c r="AY462" i="1"/>
  <c r="AX462" i="1"/>
  <c r="AY461" i="1"/>
  <c r="AX461" i="1"/>
  <c r="AY460" i="1"/>
  <c r="AY459" i="1" s="1"/>
  <c r="AX460" i="1"/>
  <c r="AX459" i="1"/>
  <c r="AY458" i="1"/>
  <c r="AX458" i="1"/>
  <c r="AY457" i="1"/>
  <c r="AX457" i="1"/>
  <c r="AY456" i="1"/>
  <c r="AY455" i="1" s="1"/>
  <c r="AY454" i="1" s="1"/>
  <c r="AX456" i="1"/>
  <c r="AX455" i="1"/>
  <c r="AX454" i="1" s="1"/>
  <c r="AY452" i="1"/>
  <c r="AX452" i="1"/>
  <c r="AY451" i="1"/>
  <c r="AX451" i="1"/>
  <c r="AY450" i="1"/>
  <c r="AX450" i="1"/>
  <c r="AY449" i="1"/>
  <c r="AX449" i="1"/>
  <c r="AX448" i="1" s="1"/>
  <c r="AX447" i="1" s="1"/>
  <c r="AY448" i="1"/>
  <c r="AY447" i="1" s="1"/>
  <c r="AY446" i="1"/>
  <c r="AX446" i="1"/>
  <c r="AY445" i="1"/>
  <c r="AX445" i="1"/>
  <c r="AY444" i="1"/>
  <c r="AY443" i="1" s="1"/>
  <c r="AX444" i="1"/>
  <c r="AX443" i="1"/>
  <c r="AY442" i="1"/>
  <c r="AX442" i="1"/>
  <c r="AY441" i="1"/>
  <c r="AX441" i="1"/>
  <c r="AY440" i="1"/>
  <c r="AX440" i="1"/>
  <c r="AY439" i="1"/>
  <c r="AX439" i="1"/>
  <c r="AY438" i="1"/>
  <c r="AY437" i="1" s="1"/>
  <c r="AY436" i="1" s="1"/>
  <c r="AX438" i="1"/>
  <c r="AX437" i="1"/>
  <c r="AX436" i="1" s="1"/>
  <c r="AY435" i="1"/>
  <c r="AY434" i="1" s="1"/>
  <c r="AY433" i="1" s="1"/>
  <c r="AX435" i="1"/>
  <c r="AX434" i="1" s="1"/>
  <c r="AX433" i="1" s="1"/>
  <c r="AY432" i="1"/>
  <c r="AX432" i="1"/>
  <c r="AY431" i="1"/>
  <c r="AX431" i="1"/>
  <c r="AY430" i="1"/>
  <c r="AX430" i="1"/>
  <c r="AY429" i="1"/>
  <c r="AY428" i="1" s="1"/>
  <c r="AX429" i="1"/>
  <c r="AX428" i="1" s="1"/>
  <c r="AX423" i="1" s="1"/>
  <c r="AY427" i="1"/>
  <c r="AX427" i="1"/>
  <c r="AY426" i="1"/>
  <c r="AX426" i="1"/>
  <c r="AY425" i="1"/>
  <c r="AX425" i="1"/>
  <c r="AY424" i="1"/>
  <c r="AY423" i="1" s="1"/>
  <c r="AX424" i="1"/>
  <c r="AY422" i="1"/>
  <c r="AX422" i="1"/>
  <c r="AY421" i="1"/>
  <c r="AX421" i="1"/>
  <c r="AY420" i="1"/>
  <c r="AY419" i="1" s="1"/>
  <c r="AX420" i="1"/>
  <c r="AX419" i="1"/>
  <c r="AY418" i="1"/>
  <c r="AX418" i="1"/>
  <c r="AY417" i="1"/>
  <c r="AX417" i="1"/>
  <c r="AX416" i="1" s="1"/>
  <c r="AY415" i="1"/>
  <c r="AY414" i="1" s="1"/>
  <c r="AX415" i="1"/>
  <c r="AX414" i="1" s="1"/>
  <c r="AY413" i="1"/>
  <c r="AX413" i="1"/>
  <c r="AY412" i="1"/>
  <c r="AX412" i="1"/>
  <c r="AY411" i="1"/>
  <c r="AX411" i="1"/>
  <c r="AY410" i="1"/>
  <c r="AX410" i="1"/>
  <c r="AY409" i="1"/>
  <c r="AY408" i="1" s="1"/>
  <c r="AX409" i="1"/>
  <c r="AX408" i="1" s="1"/>
  <c r="AY407" i="1"/>
  <c r="AX407" i="1"/>
  <c r="AY406" i="1"/>
  <c r="AX406" i="1"/>
  <c r="AY405" i="1"/>
  <c r="AY404" i="1" s="1"/>
  <c r="AY403" i="1" s="1"/>
  <c r="AX405" i="1"/>
  <c r="AX404" i="1" s="1"/>
  <c r="AY402" i="1"/>
  <c r="AY401" i="1" s="1"/>
  <c r="AX402" i="1"/>
  <c r="AX401" i="1"/>
  <c r="AY400" i="1"/>
  <c r="AX400" i="1"/>
  <c r="AY399" i="1"/>
  <c r="AX399" i="1"/>
  <c r="AY398" i="1"/>
  <c r="AX398" i="1"/>
  <c r="AY397" i="1"/>
  <c r="AX397" i="1"/>
  <c r="AY396" i="1"/>
  <c r="AX396" i="1"/>
  <c r="AY395" i="1"/>
  <c r="AX395" i="1"/>
  <c r="AY394" i="1"/>
  <c r="AX394" i="1"/>
  <c r="AY393" i="1"/>
  <c r="AY392" i="1" s="1"/>
  <c r="AY391" i="1" s="1"/>
  <c r="AX393" i="1"/>
  <c r="AX392" i="1" s="1"/>
  <c r="AX391" i="1" s="1"/>
  <c r="AY390" i="1"/>
  <c r="AX390" i="1"/>
  <c r="AY389" i="1"/>
  <c r="AX389" i="1"/>
  <c r="AY388" i="1"/>
  <c r="AX388" i="1"/>
  <c r="AY387" i="1"/>
  <c r="AY386" i="1" s="1"/>
  <c r="AY385" i="1" s="1"/>
  <c r="AX387" i="1"/>
  <c r="AX386" i="1" s="1"/>
  <c r="AX385" i="1" s="1"/>
  <c r="AY384" i="1"/>
  <c r="AX384" i="1"/>
  <c r="AY383" i="1"/>
  <c r="AX383" i="1"/>
  <c r="AY382" i="1"/>
  <c r="AX382" i="1"/>
  <c r="AY381" i="1"/>
  <c r="AX381" i="1"/>
  <c r="AY380" i="1"/>
  <c r="AX380" i="1"/>
  <c r="AY379" i="1"/>
  <c r="AX379" i="1"/>
  <c r="AY378" i="1"/>
  <c r="AX378" i="1"/>
  <c r="AY377" i="1"/>
  <c r="AX377" i="1"/>
  <c r="AY376" i="1"/>
  <c r="AX376" i="1"/>
  <c r="AY375" i="1"/>
  <c r="AY374" i="1" s="1"/>
  <c r="AY373" i="1" s="1"/>
  <c r="AX375" i="1"/>
  <c r="AX374" i="1" s="1"/>
  <c r="AX373" i="1" s="1"/>
  <c r="AY371" i="1"/>
  <c r="AX371" i="1"/>
  <c r="AY370" i="1"/>
  <c r="AX370" i="1"/>
  <c r="AY369" i="1"/>
  <c r="AX369" i="1"/>
  <c r="AY368" i="1"/>
  <c r="AX368" i="1"/>
  <c r="AY367" i="1"/>
  <c r="AX367" i="1"/>
  <c r="AY366" i="1"/>
  <c r="AX366" i="1"/>
  <c r="AY365" i="1"/>
  <c r="AX365" i="1"/>
  <c r="AY364" i="1"/>
  <c r="AX364" i="1"/>
  <c r="AY363" i="1"/>
  <c r="AY362" i="1" s="1"/>
  <c r="AX363" i="1"/>
  <c r="AX362" i="1" s="1"/>
  <c r="AY361" i="1"/>
  <c r="AX361" i="1"/>
  <c r="AY360" i="1"/>
  <c r="AX360" i="1"/>
  <c r="AY359" i="1"/>
  <c r="AX359" i="1"/>
  <c r="AY358" i="1"/>
  <c r="AX358" i="1"/>
  <c r="AY357" i="1"/>
  <c r="AY356" i="1" s="1"/>
  <c r="AX357" i="1"/>
  <c r="AX356" i="1" s="1"/>
  <c r="AY355" i="1"/>
  <c r="AX355" i="1"/>
  <c r="AY354" i="1"/>
  <c r="AX354" i="1"/>
  <c r="AY353" i="1"/>
  <c r="AX353" i="1"/>
  <c r="AY352" i="1"/>
  <c r="AX352" i="1"/>
  <c r="AY351" i="1"/>
  <c r="AX351" i="1"/>
  <c r="AX346" i="1" s="1"/>
  <c r="AY350" i="1"/>
  <c r="AX350" i="1"/>
  <c r="AY349" i="1"/>
  <c r="AX349" i="1"/>
  <c r="AY348" i="1"/>
  <c r="AX348" i="1"/>
  <c r="AY347" i="1"/>
  <c r="AX347" i="1"/>
  <c r="AY346" i="1"/>
  <c r="AY345" i="1"/>
  <c r="AX345" i="1"/>
  <c r="AY344" i="1"/>
  <c r="AX344" i="1"/>
  <c r="AY343" i="1"/>
  <c r="AX343" i="1"/>
  <c r="AY342" i="1"/>
  <c r="AX342" i="1"/>
  <c r="AY341" i="1"/>
  <c r="AX341" i="1"/>
  <c r="AY340" i="1"/>
  <c r="AX340" i="1"/>
  <c r="AY339" i="1"/>
  <c r="AY338" i="1" s="1"/>
  <c r="AX339" i="1"/>
  <c r="AX338" i="1" s="1"/>
  <c r="AY337" i="1"/>
  <c r="AX337" i="1"/>
  <c r="AY336" i="1"/>
  <c r="AX336" i="1"/>
  <c r="AY335" i="1"/>
  <c r="AX335" i="1"/>
  <c r="AY334" i="1"/>
  <c r="AX334" i="1"/>
  <c r="AY333" i="1"/>
  <c r="AX333" i="1"/>
  <c r="AY332" i="1"/>
  <c r="AX332" i="1"/>
  <c r="AY331" i="1"/>
  <c r="AX331" i="1"/>
  <c r="AY330" i="1"/>
  <c r="AX330" i="1"/>
  <c r="AY329" i="1"/>
  <c r="AX329" i="1"/>
  <c r="AY328" i="1"/>
  <c r="AX328" i="1"/>
  <c r="AY327" i="1"/>
  <c r="AX327" i="1"/>
  <c r="AY326" i="1"/>
  <c r="AX326" i="1"/>
  <c r="AY325" i="1"/>
  <c r="AX325" i="1"/>
  <c r="AY324" i="1"/>
  <c r="AX324" i="1"/>
  <c r="AY323" i="1"/>
  <c r="AX323" i="1"/>
  <c r="AY322" i="1"/>
  <c r="AX322" i="1"/>
  <c r="AY321" i="1"/>
  <c r="AX321" i="1"/>
  <c r="AY320" i="1"/>
  <c r="AX320" i="1"/>
  <c r="AY319" i="1"/>
  <c r="AY318" i="1" s="1"/>
  <c r="AX319" i="1"/>
  <c r="AX318" i="1" s="1"/>
  <c r="AY317" i="1"/>
  <c r="AX317" i="1"/>
  <c r="AY316" i="1"/>
  <c r="AX316" i="1"/>
  <c r="AY315" i="1"/>
  <c r="AX315" i="1"/>
  <c r="AY314" i="1"/>
  <c r="AX314" i="1"/>
  <c r="AY313" i="1"/>
  <c r="AX313" i="1"/>
  <c r="AY312" i="1"/>
  <c r="AX312" i="1"/>
  <c r="AY311" i="1"/>
  <c r="AX311" i="1"/>
  <c r="AY310" i="1"/>
  <c r="AX310" i="1"/>
  <c r="AY309" i="1"/>
  <c r="AY308" i="1" s="1"/>
  <c r="AX309" i="1"/>
  <c r="AX308" i="1" s="1"/>
  <c r="AY307" i="1"/>
  <c r="AX307" i="1"/>
  <c r="AY306" i="1"/>
  <c r="AX306" i="1"/>
  <c r="AY305" i="1"/>
  <c r="AX305" i="1"/>
  <c r="AY304" i="1"/>
  <c r="AX304" i="1"/>
  <c r="AY303" i="1"/>
  <c r="AX303" i="1"/>
  <c r="AY302" i="1"/>
  <c r="AX302" i="1"/>
  <c r="AY301" i="1"/>
  <c r="AX301" i="1"/>
  <c r="AY300" i="1"/>
  <c r="AX300" i="1"/>
  <c r="AY299" i="1"/>
  <c r="AX299" i="1"/>
  <c r="AY298" i="1"/>
  <c r="AX298" i="1"/>
  <c r="AY297" i="1"/>
  <c r="AX297" i="1"/>
  <c r="AY296" i="1"/>
  <c r="AX296" i="1"/>
  <c r="AY295" i="1"/>
  <c r="AX295" i="1"/>
  <c r="AY294" i="1"/>
  <c r="AX294" i="1"/>
  <c r="AY293" i="1"/>
  <c r="AX293" i="1"/>
  <c r="AY292" i="1"/>
  <c r="AX292" i="1"/>
  <c r="AY291" i="1"/>
  <c r="AX291" i="1"/>
  <c r="AY290" i="1"/>
  <c r="AX290" i="1"/>
  <c r="AY289" i="1"/>
  <c r="AY288" i="1" s="1"/>
  <c r="AX289" i="1"/>
  <c r="AX288" i="1" s="1"/>
  <c r="AY286" i="1"/>
  <c r="AX286" i="1"/>
  <c r="AY285" i="1"/>
  <c r="AX285" i="1"/>
  <c r="AY284" i="1"/>
  <c r="AX284" i="1"/>
  <c r="AY283" i="1"/>
  <c r="AX283" i="1"/>
  <c r="AY282" i="1"/>
  <c r="AX282" i="1"/>
  <c r="AY281" i="1"/>
  <c r="AX281" i="1"/>
  <c r="AY280" i="1"/>
  <c r="AY277" i="1" s="1"/>
  <c r="AX280" i="1"/>
  <c r="AY279" i="1"/>
  <c r="AX279" i="1"/>
  <c r="AX277" i="1" s="1"/>
  <c r="AY278" i="1"/>
  <c r="AX278" i="1"/>
  <c r="AY276" i="1"/>
  <c r="AX276" i="1"/>
  <c r="AY275" i="1"/>
  <c r="AX275" i="1"/>
  <c r="AY274" i="1"/>
  <c r="AY273" i="1" s="1"/>
  <c r="AX274" i="1"/>
  <c r="AX273" i="1" s="1"/>
  <c r="AY272" i="1"/>
  <c r="AX272" i="1"/>
  <c r="AY271" i="1"/>
  <c r="AX271" i="1"/>
  <c r="AY270" i="1"/>
  <c r="AX270" i="1"/>
  <c r="AY269" i="1"/>
  <c r="AX269" i="1"/>
  <c r="AY268" i="1"/>
  <c r="AY267" i="1" s="1"/>
  <c r="AX268" i="1"/>
  <c r="AX267" i="1" s="1"/>
  <c r="AY266" i="1"/>
  <c r="AX266" i="1"/>
  <c r="AY265" i="1"/>
  <c r="AY264" i="1" s="1"/>
  <c r="AX265" i="1"/>
  <c r="AX264" i="1" s="1"/>
  <c r="AY263" i="1"/>
  <c r="AX263" i="1"/>
  <c r="AY262" i="1"/>
  <c r="AX262" i="1"/>
  <c r="AY261" i="1"/>
  <c r="AX261" i="1"/>
  <c r="AY260" i="1"/>
  <c r="AX260" i="1"/>
  <c r="AY259" i="1"/>
  <c r="AX259" i="1"/>
  <c r="AY258" i="1"/>
  <c r="AX258" i="1"/>
  <c r="AY257" i="1"/>
  <c r="AX257" i="1"/>
  <c r="AY256" i="1"/>
  <c r="AX256" i="1"/>
  <c r="AY255" i="1"/>
  <c r="AX255" i="1"/>
  <c r="AY254" i="1"/>
  <c r="AX254" i="1"/>
  <c r="AY253" i="1"/>
  <c r="AX253" i="1"/>
  <c r="AY252" i="1"/>
  <c r="AX252" i="1"/>
  <c r="AY251" i="1"/>
  <c r="AX251" i="1"/>
  <c r="AY250" i="1"/>
  <c r="AX250" i="1"/>
  <c r="AY249" i="1"/>
  <c r="AX249" i="1"/>
  <c r="AY248" i="1"/>
  <c r="AX248" i="1"/>
  <c r="AY247" i="1"/>
  <c r="AY246" i="1" s="1"/>
  <c r="AX247" i="1"/>
  <c r="AX246" i="1" s="1"/>
  <c r="AY245" i="1"/>
  <c r="AX245" i="1"/>
  <c r="AY244" i="1"/>
  <c r="AX244" i="1"/>
  <c r="AY243" i="1"/>
  <c r="AX243" i="1"/>
  <c r="AY242" i="1"/>
  <c r="AX242" i="1"/>
  <c r="AY241" i="1"/>
  <c r="AX241" i="1"/>
  <c r="AY240" i="1"/>
  <c r="AX240" i="1"/>
  <c r="AY239" i="1"/>
  <c r="AX239" i="1"/>
  <c r="AY238" i="1"/>
  <c r="AX238" i="1"/>
  <c r="AY237" i="1"/>
  <c r="AY236" i="1" s="1"/>
  <c r="AX237" i="1"/>
  <c r="AX236" i="1" s="1"/>
  <c r="AY235" i="1"/>
  <c r="AX235" i="1"/>
  <c r="AY234" i="1"/>
  <c r="AX234" i="1"/>
  <c r="AY233" i="1"/>
  <c r="AX233" i="1"/>
  <c r="AY232" i="1"/>
  <c r="AX232" i="1"/>
  <c r="AY231" i="1"/>
  <c r="AX231" i="1"/>
  <c r="AY230" i="1"/>
  <c r="AX230" i="1"/>
  <c r="AY229" i="1"/>
  <c r="AX229" i="1"/>
  <c r="AY228" i="1"/>
  <c r="AX228" i="1"/>
  <c r="AY227" i="1"/>
  <c r="AX227" i="1"/>
  <c r="AY226" i="1"/>
  <c r="AY223" i="1" s="1"/>
  <c r="AY222" i="1" s="1"/>
  <c r="AX226" i="1"/>
  <c r="AY225" i="1"/>
  <c r="AX225" i="1"/>
  <c r="AX223" i="1" s="1"/>
  <c r="AY224" i="1"/>
  <c r="AX224" i="1"/>
  <c r="AY221" i="1"/>
  <c r="AX221" i="1"/>
  <c r="AY220" i="1"/>
  <c r="AY219" i="1" s="1"/>
  <c r="AX220" i="1"/>
  <c r="AX219" i="1" s="1"/>
  <c r="AY218" i="1"/>
  <c r="AX218" i="1"/>
  <c r="AY217" i="1"/>
  <c r="AX217" i="1"/>
  <c r="AY216" i="1"/>
  <c r="AX216" i="1"/>
  <c r="AY215" i="1"/>
  <c r="AX215" i="1"/>
  <c r="AY214" i="1"/>
  <c r="AX214" i="1"/>
  <c r="AY213" i="1"/>
  <c r="AY212" i="1" s="1"/>
  <c r="AX213" i="1"/>
  <c r="AX212" i="1" s="1"/>
  <c r="AY211" i="1"/>
  <c r="AX211" i="1"/>
  <c r="AY210" i="1"/>
  <c r="AX210" i="1"/>
  <c r="AY209" i="1"/>
  <c r="AX209" i="1"/>
  <c r="AY208" i="1"/>
  <c r="AY207" i="1" s="1"/>
  <c r="AX208" i="1"/>
  <c r="AX207" i="1" s="1"/>
  <c r="AY206" i="1"/>
  <c r="AX206" i="1"/>
  <c r="AY205" i="1"/>
  <c r="AX205" i="1"/>
  <c r="AY204" i="1"/>
  <c r="AX204" i="1"/>
  <c r="AY203" i="1"/>
  <c r="AX203" i="1"/>
  <c r="AY202" i="1"/>
  <c r="AX202" i="1"/>
  <c r="AY201" i="1"/>
  <c r="AX201" i="1"/>
  <c r="AY200" i="1"/>
  <c r="AX200" i="1"/>
  <c r="AY199" i="1"/>
  <c r="AY198" i="1" s="1"/>
  <c r="AX199" i="1"/>
  <c r="AX198" i="1" s="1"/>
  <c r="AY197" i="1"/>
  <c r="AX197" i="1"/>
  <c r="AY196" i="1"/>
  <c r="AY193" i="1" s="1"/>
  <c r="AX196" i="1"/>
  <c r="AY195" i="1"/>
  <c r="AX195" i="1"/>
  <c r="AX193" i="1" s="1"/>
  <c r="AY194" i="1"/>
  <c r="AX194" i="1"/>
  <c r="AY192" i="1"/>
  <c r="AX192" i="1"/>
  <c r="AY191" i="1"/>
  <c r="AX191" i="1"/>
  <c r="AY190" i="1"/>
  <c r="AX190" i="1"/>
  <c r="AY189" i="1"/>
  <c r="AY188" i="1" s="1"/>
  <c r="AY187" i="1" s="1"/>
  <c r="AX189" i="1"/>
  <c r="AX188" i="1" s="1"/>
  <c r="AY183" i="1"/>
  <c r="AX183" i="1"/>
  <c r="AY182" i="1"/>
  <c r="AX182" i="1"/>
  <c r="AY181" i="1"/>
  <c r="AX181" i="1"/>
  <c r="AY180" i="1"/>
  <c r="AX180" i="1"/>
  <c r="AY179" i="1"/>
  <c r="AX179" i="1"/>
  <c r="AY178" i="1"/>
  <c r="AX178" i="1"/>
  <c r="AY177" i="1"/>
  <c r="AY175" i="1" s="1"/>
  <c r="AX177" i="1"/>
  <c r="AX175" i="1" s="1"/>
  <c r="AY174" i="1"/>
  <c r="AX174" i="1"/>
  <c r="AY173" i="1"/>
  <c r="AX173" i="1"/>
  <c r="AY172" i="1"/>
  <c r="AY171" i="1" s="1"/>
  <c r="AX172" i="1"/>
  <c r="AX171" i="1"/>
  <c r="AY165" i="1"/>
  <c r="AX165" i="1"/>
  <c r="AY164" i="1"/>
  <c r="AX164" i="1"/>
  <c r="AX162" i="1" s="1"/>
  <c r="AX161" i="1" s="1"/>
  <c r="AY163" i="1"/>
  <c r="AX163" i="1"/>
  <c r="AY162" i="1"/>
  <c r="AY160" i="1"/>
  <c r="AX160" i="1"/>
  <c r="AY159" i="1"/>
  <c r="AX159" i="1"/>
  <c r="AY157" i="1"/>
  <c r="AY156" i="1" s="1"/>
  <c r="AX157" i="1"/>
  <c r="AX156" i="1" s="1"/>
  <c r="AY154" i="1"/>
  <c r="AY153" i="1" s="1"/>
  <c r="AX154" i="1"/>
  <c r="AX153" i="1" s="1"/>
  <c r="AY151" i="1"/>
  <c r="AX151" i="1"/>
  <c r="AY150" i="1"/>
  <c r="AX150" i="1"/>
  <c r="AY148" i="1"/>
  <c r="AX148" i="1"/>
  <c r="AY147" i="1"/>
  <c r="AY146" i="1" s="1"/>
  <c r="AX147" i="1"/>
  <c r="AX146" i="1" s="1"/>
  <c r="AY145" i="1"/>
  <c r="AX145" i="1"/>
  <c r="AY144" i="1"/>
  <c r="AX144" i="1"/>
  <c r="AY143" i="1"/>
  <c r="AX143" i="1"/>
  <c r="AY142" i="1"/>
  <c r="AX142" i="1"/>
  <c r="AY141" i="1"/>
  <c r="AY140" i="1" s="1"/>
  <c r="AX141" i="1"/>
  <c r="AX140" i="1" s="1"/>
  <c r="AY139" i="1"/>
  <c r="AX139" i="1"/>
  <c r="AY138" i="1"/>
  <c r="AY135" i="1" s="1"/>
  <c r="AX138" i="1"/>
  <c r="AX135" i="1" s="1"/>
  <c r="AY137" i="1"/>
  <c r="AX137" i="1"/>
  <c r="AY136" i="1"/>
  <c r="AX136" i="1"/>
  <c r="AY134" i="1"/>
  <c r="AX134" i="1"/>
  <c r="AY133" i="1"/>
  <c r="AX133" i="1"/>
  <c r="AY132" i="1"/>
  <c r="AX132" i="1"/>
  <c r="AY131" i="1"/>
  <c r="AX131" i="1"/>
  <c r="AY130" i="1"/>
  <c r="AX130" i="1"/>
  <c r="AY129" i="1"/>
  <c r="AX129" i="1"/>
  <c r="AY128" i="1"/>
  <c r="AX128" i="1"/>
  <c r="AY127" i="1"/>
  <c r="AX127" i="1"/>
  <c r="AY126" i="1"/>
  <c r="AX126" i="1"/>
  <c r="AY125" i="1"/>
  <c r="AX125" i="1"/>
  <c r="AY124" i="1"/>
  <c r="AX124" i="1"/>
  <c r="AY123" i="1"/>
  <c r="AX123" i="1"/>
  <c r="AY122" i="1"/>
  <c r="AX122" i="1"/>
  <c r="AY121" i="1"/>
  <c r="AX121" i="1"/>
  <c r="AY120" i="1"/>
  <c r="AY119" i="1" s="1"/>
  <c r="AY118" i="1" s="1"/>
  <c r="AX120" i="1"/>
  <c r="AX119" i="1" s="1"/>
  <c r="AX118" i="1" s="1"/>
  <c r="AZ114" i="1"/>
  <c r="AY114" i="1"/>
  <c r="AX114" i="1"/>
  <c r="AY112" i="1"/>
  <c r="AX112" i="1"/>
  <c r="AX111" i="1" s="1"/>
  <c r="AY111" i="1"/>
  <c r="AY107" i="1"/>
  <c r="AY106" i="1" s="1"/>
  <c r="AX107" i="1"/>
  <c r="AX106" i="1"/>
  <c r="AY104" i="1"/>
  <c r="AY103" i="1" s="1"/>
  <c r="AY102" i="1" s="1"/>
  <c r="AX104" i="1"/>
  <c r="AX103" i="1" s="1"/>
  <c r="AX102" i="1" s="1"/>
  <c r="AY101" i="1"/>
  <c r="AY100" i="1" s="1"/>
  <c r="AX101" i="1"/>
  <c r="AX100" i="1" s="1"/>
  <c r="AY99" i="1"/>
  <c r="AX99" i="1"/>
  <c r="AY98" i="1"/>
  <c r="AX98" i="1"/>
  <c r="AY97" i="1"/>
  <c r="AX97" i="1"/>
  <c r="AY96" i="1"/>
  <c r="AX96" i="1"/>
  <c r="AY95" i="1"/>
  <c r="AY94" i="1" s="1"/>
  <c r="AX95" i="1"/>
  <c r="AX94" i="1" s="1"/>
  <c r="AY92" i="1"/>
  <c r="AX92" i="1"/>
  <c r="AX91" i="1" s="1"/>
  <c r="AY91" i="1"/>
  <c r="AY90" i="1"/>
  <c r="AX90" i="1"/>
  <c r="AY89" i="1"/>
  <c r="AX89" i="1"/>
  <c r="AY88" i="1"/>
  <c r="AY87" i="1" s="1"/>
  <c r="AX88" i="1"/>
  <c r="AX87" i="1" s="1"/>
  <c r="AY86" i="1"/>
  <c r="AX86" i="1"/>
  <c r="AX85" i="1" s="1"/>
  <c r="AY85" i="1"/>
  <c r="AY84" i="1"/>
  <c r="AX84" i="1"/>
  <c r="AY83" i="1"/>
  <c r="AX83" i="1"/>
  <c r="AX81" i="1" s="1"/>
  <c r="AY79" i="1"/>
  <c r="AY78" i="1" s="1"/>
  <c r="AY72" i="1" s="1"/>
  <c r="AX79" i="1"/>
  <c r="AX78" i="1"/>
  <c r="AY75" i="1"/>
  <c r="AX75" i="1"/>
  <c r="AY74" i="1"/>
  <c r="AX74" i="1"/>
  <c r="AY73" i="1"/>
  <c r="AX73" i="1"/>
  <c r="AX72" i="1" s="1"/>
  <c r="AY71" i="1"/>
  <c r="AY70" i="1" s="1"/>
  <c r="AX71" i="1"/>
  <c r="AX70" i="1"/>
  <c r="AY69" i="1"/>
  <c r="AY68" i="1" s="1"/>
  <c r="AX69" i="1"/>
  <c r="AX68" i="1" s="1"/>
  <c r="AY67" i="1"/>
  <c r="AX67" i="1"/>
  <c r="AY66" i="1"/>
  <c r="AX66" i="1"/>
  <c r="AY65" i="1"/>
  <c r="AX65" i="1"/>
  <c r="AY64" i="1"/>
  <c r="AX64" i="1"/>
  <c r="AY63" i="1"/>
  <c r="AY62" i="1" s="1"/>
  <c r="AX63" i="1"/>
  <c r="AX62" i="1" s="1"/>
  <c r="AY61" i="1"/>
  <c r="AX61" i="1"/>
  <c r="AY60" i="1"/>
  <c r="AX60" i="1"/>
  <c r="AY59" i="1"/>
  <c r="AX59" i="1"/>
  <c r="AY58" i="1"/>
  <c r="AX58" i="1"/>
  <c r="AY57" i="1"/>
  <c r="AX57" i="1"/>
  <c r="AY56" i="1"/>
  <c r="AX56" i="1"/>
  <c r="AY55" i="1"/>
  <c r="AX55" i="1"/>
  <c r="AY54" i="1"/>
  <c r="AX54" i="1"/>
  <c r="AY53" i="1"/>
  <c r="AX53" i="1"/>
  <c r="AY52" i="1"/>
  <c r="AX52" i="1"/>
  <c r="AY51" i="1"/>
  <c r="AX51" i="1"/>
  <c r="AY50" i="1"/>
  <c r="AX50" i="1"/>
  <c r="AY49" i="1"/>
  <c r="AX49" i="1"/>
  <c r="AY48" i="1"/>
  <c r="AY47" i="1" s="1"/>
  <c r="AX48" i="1"/>
  <c r="AX47" i="1" s="1"/>
  <c r="AY45" i="1"/>
  <c r="AX45" i="1"/>
  <c r="AY44" i="1"/>
  <c r="AX44" i="1"/>
  <c r="AY43" i="1"/>
  <c r="AX43" i="1"/>
  <c r="AY42" i="1"/>
  <c r="AX42" i="1"/>
  <c r="AX41" i="1" s="1"/>
  <c r="AX40" i="1" s="1"/>
  <c r="AY41" i="1"/>
  <c r="AY40" i="1" s="1"/>
  <c r="AY39" i="1"/>
  <c r="AX39" i="1"/>
  <c r="AX38" i="1" s="1"/>
  <c r="AY38" i="1"/>
  <c r="AY37" i="1"/>
  <c r="AX37" i="1"/>
  <c r="AY36" i="1"/>
  <c r="AX36" i="1"/>
  <c r="AX35" i="1" s="1"/>
  <c r="AY35" i="1"/>
  <c r="AY29" i="1"/>
  <c r="AX29" i="1"/>
  <c r="AY28" i="1"/>
  <c r="AX28" i="1"/>
  <c r="AX27" i="1" s="1"/>
  <c r="AY27" i="1"/>
  <c r="AY26" i="1"/>
  <c r="AX26" i="1"/>
  <c r="AY25" i="1"/>
  <c r="AX25" i="1"/>
  <c r="AY24" i="1"/>
  <c r="AY19" i="1" s="1"/>
  <c r="AX24" i="1"/>
  <c r="AY23" i="1"/>
  <c r="AX23" i="1"/>
  <c r="AY22" i="1"/>
  <c r="AX22" i="1"/>
  <c r="AY21" i="1"/>
  <c r="AX21" i="1"/>
  <c r="AY20" i="1"/>
  <c r="AX20" i="1"/>
  <c r="AX19" i="1"/>
  <c r="AY14" i="1"/>
  <c r="AY11" i="1" s="1"/>
  <c r="AX14" i="1"/>
  <c r="AY13" i="1"/>
  <c r="AX13" i="1"/>
  <c r="AY12" i="1"/>
  <c r="AX12" i="1"/>
  <c r="AX11" i="1" s="1"/>
  <c r="AY10" i="1"/>
  <c r="AX10" i="1"/>
  <c r="AY9" i="1"/>
  <c r="AX9" i="1"/>
  <c r="AY5" i="1"/>
  <c r="AX5" i="1"/>
  <c r="AX8" i="1" l="1"/>
  <c r="AX7" i="1" s="1"/>
  <c r="AX222" i="1"/>
  <c r="AX187" i="1"/>
  <c r="AX186" i="1" s="1"/>
  <c r="AX403" i="1"/>
  <c r="AX372" i="1" s="1"/>
  <c r="AY478" i="1"/>
  <c r="AX287" i="1"/>
  <c r="AX453" i="1"/>
  <c r="AY287" i="1"/>
  <c r="AY186" i="1" s="1"/>
  <c r="AY471" i="1"/>
  <c r="AY489" i="1"/>
  <c r="AX117" i="1"/>
  <c r="AY453" i="1"/>
  <c r="AY8" i="1"/>
  <c r="AY7" i="1" s="1"/>
  <c r="AY416" i="1"/>
  <c r="AY372" i="1" s="1"/>
  <c r="AX149" i="1"/>
  <c r="AY161" i="1"/>
  <c r="AY81" i="1"/>
  <c r="AY149" i="1"/>
  <c r="AY117" i="1" s="1"/>
  <c r="AX478" i="1"/>
  <c r="AX477" i="1" s="1"/>
  <c r="AX539" i="1" l="1"/>
  <c r="AX184" i="1"/>
  <c r="AX540" i="1" s="1"/>
  <c r="AY477" i="1"/>
  <c r="AY539" i="1" s="1"/>
  <c r="AY184" i="1"/>
  <c r="AY540" i="1" l="1"/>
</calcChain>
</file>

<file path=xl/sharedStrings.xml><?xml version="1.0" encoding="utf-8"?>
<sst xmlns="http://schemas.openxmlformats.org/spreadsheetml/2006/main" count="1074" uniqueCount="1055">
  <si>
    <t>MUNICIPIO GUADALAJARA</t>
  </si>
  <si>
    <t>ESTADO ANALÍTICO DE ACTIVIDADES</t>
  </si>
  <si>
    <t>DEL 1° DE ENERO AL 30 DE JUNIO DE 2024</t>
  </si>
  <si>
    <t>CTA.</t>
  </si>
  <si>
    <t>CONCEPTO</t>
  </si>
  <si>
    <t>40000</t>
  </si>
  <si>
    <t>INGRESOS Y OTROS BENEFICIOS</t>
  </si>
  <si>
    <t>41000</t>
  </si>
  <si>
    <t>INGRESOS DE GESTIÓN</t>
  </si>
  <si>
    <t>41100</t>
  </si>
  <si>
    <t>IMPUESTOS</t>
  </si>
  <si>
    <t>Impuestos sobre los ingresos</t>
  </si>
  <si>
    <t>41110-1</t>
  </si>
  <si>
    <t xml:space="preserve">  Impuestos sobre espectáculos públicos</t>
  </si>
  <si>
    <t>Impuestos sobre el patrimonio</t>
  </si>
  <si>
    <t>41120-1</t>
  </si>
  <si>
    <t xml:space="preserve">  Impuesto predial </t>
  </si>
  <si>
    <t>41120-2</t>
  </si>
  <si>
    <t xml:space="preserve">  Impuestos sobre transmisiones patrimoniales</t>
  </si>
  <si>
    <t>41120-3</t>
  </si>
  <si>
    <t xml:space="preserve">  Impuestos sobre negocios jurídicos</t>
  </si>
  <si>
    <t>41130</t>
  </si>
  <si>
    <t>Impuestos sobre la producción, el consumo y las transacciones</t>
  </si>
  <si>
    <t>41140</t>
  </si>
  <si>
    <t>Impuestos al comercio exterior</t>
  </si>
  <si>
    <t>41150</t>
  </si>
  <si>
    <t>Impuestos sobre nóminas y asimilables</t>
  </si>
  <si>
    <t>41160</t>
  </si>
  <si>
    <t>Impuestos ecológicos</t>
  </si>
  <si>
    <t>41170</t>
  </si>
  <si>
    <t>Accesorios de impuestos</t>
  </si>
  <si>
    <t>41170-1</t>
  </si>
  <si>
    <t xml:space="preserve">  Recargos</t>
  </si>
  <si>
    <t>41170-2</t>
  </si>
  <si>
    <t xml:space="preserve">  Actualizaciones</t>
  </si>
  <si>
    <t>41170-3</t>
  </si>
  <si>
    <t xml:space="preserve">  Multas</t>
  </si>
  <si>
    <t>41170-4</t>
  </si>
  <si>
    <t xml:space="preserve">  Gastos de ejecución</t>
  </si>
  <si>
    <t>41170-5</t>
  </si>
  <si>
    <t xml:space="preserve">  Otros no especificados</t>
  </si>
  <si>
    <t>41180</t>
  </si>
  <si>
    <t>Impuestos no comprendidos en la ley de ingresos vigente, causados en ejercicio fiscales anteriores pendientes de liquidar o pago</t>
  </si>
  <si>
    <t>41180-1</t>
  </si>
  <si>
    <t>41190</t>
  </si>
  <si>
    <t>Otros Impuestos</t>
  </si>
  <si>
    <t>41190-1</t>
  </si>
  <si>
    <t xml:space="preserve">  Otros impuestos</t>
  </si>
  <si>
    <t>41200</t>
  </si>
  <si>
    <t>CUOTAS Y APORTACIONES DE SEGURIDAD SOCIAL</t>
  </si>
  <si>
    <t>41210</t>
  </si>
  <si>
    <t>Aportaciones para fondos de vivienda</t>
  </si>
  <si>
    <t>41220</t>
  </si>
  <si>
    <t>Cuotas para la seguridad social</t>
  </si>
  <si>
    <t>41230</t>
  </si>
  <si>
    <t>Cuotas de ahorro para el retiro</t>
  </si>
  <si>
    <t>41240</t>
  </si>
  <si>
    <t>Accesorios de cuotas y aportaciones de seguridad social</t>
  </si>
  <si>
    <t>41290</t>
  </si>
  <si>
    <t>Otras cuotas y aportaciones para la seguridad social</t>
  </si>
  <si>
    <t>41300</t>
  </si>
  <si>
    <t>CONTRIBUCIONES DE MEJORAS</t>
  </si>
  <si>
    <t>41310</t>
  </si>
  <si>
    <t>Contribuciones de mejoras por obras públicas</t>
  </si>
  <si>
    <t>41310-1</t>
  </si>
  <si>
    <t xml:space="preserve">  Contribuciones de mejoras por obras públicas</t>
  </si>
  <si>
    <t>41320</t>
  </si>
  <si>
    <t>Contribuciones de mejoras no comprendidas en la ley de ing. vigente, causadas en ejercicios fiscales anteriores pendientes de liq. o pago</t>
  </si>
  <si>
    <t>41320-1</t>
  </si>
  <si>
    <t xml:space="preserve">  Contribuciones de mejoras no comprendidas en la ley de ing. vigente, causadas en ejercicios fiscales anteriores pendientes de liq. o pago</t>
  </si>
  <si>
    <t>41400</t>
  </si>
  <si>
    <t>DERECHOS</t>
  </si>
  <si>
    <t>41410</t>
  </si>
  <si>
    <t>Derechos por el uso, goce, aprovechamiento o explotación de bienes de dominio público</t>
  </si>
  <si>
    <t>41410-1</t>
  </si>
  <si>
    <t xml:space="preserve">  Derechos por el uso del piso</t>
  </si>
  <si>
    <t>41410-2</t>
  </si>
  <si>
    <t xml:space="preserve">  Derechos por el uso de los estacionamientos</t>
  </si>
  <si>
    <t>41410-3</t>
  </si>
  <si>
    <t xml:space="preserve">  Derechos de uso de cementerios y panteones municipales</t>
  </si>
  <si>
    <t>41410-4</t>
  </si>
  <si>
    <t xml:space="preserve">  Derechos de concesiones y demás inmuebles de propiedad municipal</t>
  </si>
  <si>
    <t>41420</t>
  </si>
  <si>
    <t>Derechos a los hidrocarburos (derogada)</t>
  </si>
  <si>
    <t>41430</t>
  </si>
  <si>
    <t>Derechos por prestación de servicios</t>
  </si>
  <si>
    <t>41430-1</t>
  </si>
  <si>
    <t xml:space="preserve">  Derechos de licencias y permisos de giros</t>
  </si>
  <si>
    <t>41430-2</t>
  </si>
  <si>
    <t xml:space="preserve">  Derechos de licencias y permisos de anuncios</t>
  </si>
  <si>
    <t>41430-3</t>
  </si>
  <si>
    <t xml:space="preserve">  Derechos de licencias de construcción, reconstrucción, reparación o demolición de obras</t>
  </si>
  <si>
    <t>41430-4</t>
  </si>
  <si>
    <t xml:space="preserve">  Derechos de regularizaciones de los registros de obra</t>
  </si>
  <si>
    <t>41430-5</t>
  </si>
  <si>
    <t xml:space="preserve">  Derechos de alineamiento, designación de número oficial e inspección</t>
  </si>
  <si>
    <t>41430-6</t>
  </si>
  <si>
    <t xml:space="preserve">  Derechos de licencias de cambio de régimen de propiedad y urbanización</t>
  </si>
  <si>
    <t>41430-7</t>
  </si>
  <si>
    <t xml:space="preserve">  Derechos de servicios de obra</t>
  </si>
  <si>
    <t>41430-8</t>
  </si>
  <si>
    <t xml:space="preserve">  Derechos de servicios de sanidad</t>
  </si>
  <si>
    <t>41430-9</t>
  </si>
  <si>
    <t xml:space="preserve">  Derechos de servicio de limpieza, recolección, traslado, tratamiento y disposición final de residuos</t>
  </si>
  <si>
    <t>41430-10</t>
  </si>
  <si>
    <t xml:space="preserve">  Derechos de agua potable, drenaje, alcantarillado, tratamiento y disposición final de aguas residuales</t>
  </si>
  <si>
    <t>41430-11</t>
  </si>
  <si>
    <t xml:space="preserve">  Derechos del rastro</t>
  </si>
  <si>
    <t>41430-12</t>
  </si>
  <si>
    <t xml:space="preserve">  Derechos del registro civil</t>
  </si>
  <si>
    <t>41430-13</t>
  </si>
  <si>
    <t xml:space="preserve">  Derechos de las certificaciones</t>
  </si>
  <si>
    <t>41430-14</t>
  </si>
  <si>
    <t xml:space="preserve">  Derechos de los servicios de catastro</t>
  </si>
  <si>
    <t>41440</t>
  </si>
  <si>
    <t>Accesorios de derecho</t>
  </si>
  <si>
    <t>41440-1</t>
  </si>
  <si>
    <t>41440-2</t>
  </si>
  <si>
    <t>41440-3</t>
  </si>
  <si>
    <t>41440-4</t>
  </si>
  <si>
    <t>41440-5</t>
  </si>
  <si>
    <t>41450</t>
  </si>
  <si>
    <t>Derechos no comprendidos en la ley de ingresos vigente, causados en ejercicios fiscales anteriores pendientes de liquidación o pago</t>
  </si>
  <si>
    <t>41450-1</t>
  </si>
  <si>
    <t xml:space="preserve">  Derechos no comprendidos en la ley de ingresos vigente, causados en ejercicios fiscales anteriores pendientes de liquidación o pago</t>
  </si>
  <si>
    <t>41490</t>
  </si>
  <si>
    <t>Otros derechos</t>
  </si>
  <si>
    <t>41490-1</t>
  </si>
  <si>
    <t xml:space="preserve">  Otros derechos</t>
  </si>
  <si>
    <t>41500</t>
  </si>
  <si>
    <t>PRODUCTOS</t>
  </si>
  <si>
    <t>41510</t>
  </si>
  <si>
    <t xml:space="preserve">Productos </t>
  </si>
  <si>
    <t>41510-1</t>
  </si>
  <si>
    <t xml:space="preserve">  Uso, goce, aprovechamiento o explotación de bienes de dominio privado</t>
  </si>
  <si>
    <t>41510-2</t>
  </si>
  <si>
    <t xml:space="preserve">  Productos diversos</t>
  </si>
  <si>
    <t>41520</t>
  </si>
  <si>
    <t>Enajenación de bienes muebles no sujetos a ser inventariados (derogada)</t>
  </si>
  <si>
    <t>41530</t>
  </si>
  <si>
    <t>Accesorios de productos (derogada)</t>
  </si>
  <si>
    <t>41540</t>
  </si>
  <si>
    <t>Productos no comprendidos en la ley de ingresos vigente, causados en ejercicios fiscales anteriores pendientes de liquidación o pago</t>
  </si>
  <si>
    <t>41540-1</t>
  </si>
  <si>
    <t xml:space="preserve">  Productos no comprendidos en la ley de ingresos vigente, causadas en ejercicios fiscales anteriores pendientes de liquidación o pago</t>
  </si>
  <si>
    <t>41590</t>
  </si>
  <si>
    <t>Otros productos que generan ingresos corrientes (derogada)</t>
  </si>
  <si>
    <t>41600</t>
  </si>
  <si>
    <t>APROVECHAMIENTOS</t>
  </si>
  <si>
    <t>41610</t>
  </si>
  <si>
    <t>Incentivos derivados de la colaboración fiscal (derogada)</t>
  </si>
  <si>
    <t>41620</t>
  </si>
  <si>
    <t>Multas</t>
  </si>
  <si>
    <t>41620-1</t>
  </si>
  <si>
    <t>41630</t>
  </si>
  <si>
    <t>Indemnizaciones</t>
  </si>
  <si>
    <t>41630-1</t>
  </si>
  <si>
    <t xml:space="preserve">  Indemnizaciones</t>
  </si>
  <si>
    <t>41640</t>
  </si>
  <si>
    <t>Reintegros</t>
  </si>
  <si>
    <t>41640-1</t>
  </si>
  <si>
    <t xml:space="preserve">  Reintegros</t>
  </si>
  <si>
    <t>41650</t>
  </si>
  <si>
    <t>Aprovechamientos provenientes de obras públicas</t>
  </si>
  <si>
    <t xml:space="preserve">  Aprovechamientos provenientes de obras públicas</t>
  </si>
  <si>
    <t>41660</t>
  </si>
  <si>
    <t>Aprovechamientos no comprendidos en la ley de ing. vigente, causados en ejercicios fiscales anteriores pendientes de liquidación o pago</t>
  </si>
  <si>
    <t xml:space="preserve">  Aprovechamientos no comprendidos en la ley de ing. vigente, causados en ejercicios fiscales anteriores pendientes de liquidación o pago</t>
  </si>
  <si>
    <t>41670</t>
  </si>
  <si>
    <t>Aprovechamientos por aportaciones y cooperaciones (derogada)</t>
  </si>
  <si>
    <t>41680</t>
  </si>
  <si>
    <t>Accesorios de aprovechamiento</t>
  </si>
  <si>
    <t>41680-1</t>
  </si>
  <si>
    <t>41680-2</t>
  </si>
  <si>
    <t>41680-3</t>
  </si>
  <si>
    <t>41680-4</t>
  </si>
  <si>
    <t>41680-5</t>
  </si>
  <si>
    <t>41690</t>
  </si>
  <si>
    <t>Otros aprovechamientos</t>
  </si>
  <si>
    <t>41690-1</t>
  </si>
  <si>
    <t xml:space="preserve">  Otros aprovechamientos</t>
  </si>
  <si>
    <t>41700</t>
  </si>
  <si>
    <t>INGRESOS POR VENTAS DE BIENES Y PRESTACIÓN DE SERVICIOS</t>
  </si>
  <si>
    <t>41710</t>
  </si>
  <si>
    <t>Ingresos por venta de bienes y prestación de servicios de instituciones públicas de seguridad social</t>
  </si>
  <si>
    <t>41710-1</t>
  </si>
  <si>
    <t xml:space="preserve">  Ingresos por venta de bienes y prestación de servicios de instituciones públicas de seguridad social</t>
  </si>
  <si>
    <t>41720</t>
  </si>
  <si>
    <t>Ingresos por venta de bienes y prestación de servicios de empresas productivas del estado</t>
  </si>
  <si>
    <t>41730</t>
  </si>
  <si>
    <t>Ingresos por venta de bienes y prestación de servicios de entidades paraestatales y fideicomisos no empresariales y no financieros</t>
  </si>
  <si>
    <t>41730-1</t>
  </si>
  <si>
    <t xml:space="preserve">  Ingresos por venta de bienes y prestación de servicios de entidades paraestatales y fideicomisos no empresariales y no financieros</t>
  </si>
  <si>
    <t>41740</t>
  </si>
  <si>
    <t>Ingresos por venta de bienes y prestación de servicios de entidades paraestatales empresariales no financieras con participación estatal mayoritaria</t>
  </si>
  <si>
    <t>41750</t>
  </si>
  <si>
    <t>Ing. por vta. de bienes y prestación de servicios de entidades paraestatales empresariales financieras monetarias con participación estatal mayoritaria</t>
  </si>
  <si>
    <t>41760</t>
  </si>
  <si>
    <t>Ing. por vta. de bienes y prestación de servicios de entidades paraestatales empresariales financ. no monetarias con participación estatal mayoritaria</t>
  </si>
  <si>
    <t>41770</t>
  </si>
  <si>
    <t>Ingresos por venta de bienes y prestación de servicios de fideicomisos financieros públicos con participación estatal mayoritaria</t>
  </si>
  <si>
    <t>41770-1</t>
  </si>
  <si>
    <t xml:space="preserve">  Ingresos por venta de bienes y prestación de servicios de fideicomisos financieros públicos con participación estatal mayoritaria</t>
  </si>
  <si>
    <t>41780</t>
  </si>
  <si>
    <t>Ingresos por venta de bienes y prestación de servicios de los poderes legislativo y judicial, y de los órganos autónomos</t>
  </si>
  <si>
    <t>ING. NO COMPRENDIDOS EN LAS FRACC. DE LA LEY DE ING. CAUSADAS EN EJERCICIOS FISCALES ANTERIORES PENDIENTES DE LIQUIDACIÓN O PAGO (DEROGADA)</t>
  </si>
  <si>
    <t>Ingresos no comprendidos en las fracciones de la ley de ingresos causadas en ejercicios fiscales anteriores pendientes de liquidación o pago (Derogada)</t>
  </si>
  <si>
    <t>Cont. de mejoras, derechos, productos, y aprovechamientos no compren. en las fracc. de la ley de ing. caus. en ejer. fisc. ant. pen. de liqui. o pago (Derogada)</t>
  </si>
  <si>
    <t>42000</t>
  </si>
  <si>
    <t xml:space="preserve"> PART, APORT, CONV, INCEN. DERIV. DE LA COLAB. FISC, FONDOS DISTINTOS DE APORT, TRANSF, ASIG, SUB Y SUBVE, Y PENS. Y JUB.</t>
  </si>
  <si>
    <t>42100</t>
  </si>
  <si>
    <t>PARTIC. APORT. CONVENIOS, INCENTIVOS DERIVADOS DE LA COLABORACIÓN FISCAL Y FONDOS DISTINTOS DE APORTACIONES.</t>
  </si>
  <si>
    <t>42110</t>
  </si>
  <si>
    <t>Participaciones</t>
  </si>
  <si>
    <t>42110-1</t>
  </si>
  <si>
    <t xml:space="preserve">  Fondo general de participaciones (federal)</t>
  </si>
  <si>
    <t>42110-2</t>
  </si>
  <si>
    <t xml:space="preserve">  Fondo de fomento municipal (federal)</t>
  </si>
  <si>
    <t>42110-3</t>
  </si>
  <si>
    <t xml:space="preserve">  Fondo de fiscalización y recaudación (federal)</t>
  </si>
  <si>
    <t>42110-4</t>
  </si>
  <si>
    <t xml:space="preserve">  Fondo de compensación (federal)</t>
  </si>
  <si>
    <t>42110-5</t>
  </si>
  <si>
    <t xml:space="preserve">  Fondo de extracción de hidrocarburos (federal)</t>
  </si>
  <si>
    <t>42110-6</t>
  </si>
  <si>
    <t xml:space="preserve">  Impuesto especial sobre producción y servicios (federal)</t>
  </si>
  <si>
    <t>42110-7</t>
  </si>
  <si>
    <t xml:space="preserve">  0.136% de la recaudación federal participable (federal)</t>
  </si>
  <si>
    <t>42110-8</t>
  </si>
  <si>
    <t xml:space="preserve">  3.17% sobre extracción de petróleo (federal)</t>
  </si>
  <si>
    <t>42110-9</t>
  </si>
  <si>
    <t xml:space="preserve">  Gasolinas y diésel (federal)</t>
  </si>
  <si>
    <t>42110-10</t>
  </si>
  <si>
    <t xml:space="preserve">  Fondo del impuesto sobre la renta (federal)</t>
  </si>
  <si>
    <t>42110-11</t>
  </si>
  <si>
    <t xml:space="preserve">  Fondo de estabilización de los ingresos de las entidades federativas (federal)</t>
  </si>
  <si>
    <t>42110-12</t>
  </si>
  <si>
    <t xml:space="preserve">  Participaciones del estado</t>
  </si>
  <si>
    <t>42120</t>
  </si>
  <si>
    <t xml:space="preserve"> Aportaciones</t>
  </si>
  <si>
    <t>42120-1</t>
  </si>
  <si>
    <t xml:space="preserve">  Fondo de aportaciones para la infraestructura social municipal</t>
  </si>
  <si>
    <t>42120-2</t>
  </si>
  <si>
    <t xml:space="preserve">  Fondo de aportaciones para el fortalecimiento municipal</t>
  </si>
  <si>
    <t>42130</t>
  </si>
  <si>
    <t>Convenios</t>
  </si>
  <si>
    <t>42130-1</t>
  </si>
  <si>
    <t xml:space="preserve">  Convenios de protección social en salud</t>
  </si>
  <si>
    <t>42130-2</t>
  </si>
  <si>
    <t xml:space="preserve">  Convenios de descentralizados</t>
  </si>
  <si>
    <t>42130-3</t>
  </si>
  <si>
    <t xml:space="preserve">  Convenio de reasignación</t>
  </si>
  <si>
    <t>42130-456</t>
  </si>
  <si>
    <t xml:space="preserve">  Otros convenios y subsidios</t>
  </si>
  <si>
    <t>42140</t>
  </si>
  <si>
    <t>Incentivos derivados de la colaboración fiscal</t>
  </si>
  <si>
    <t>42140-1</t>
  </si>
  <si>
    <t xml:space="preserve">  Tenencia o uso de vehículos</t>
  </si>
  <si>
    <t>42140-2</t>
  </si>
  <si>
    <t xml:space="preserve">  Fondo de compensación ISAN</t>
  </si>
  <si>
    <t>42140-3</t>
  </si>
  <si>
    <t xml:space="preserve">  Impuesto sobre automóviles nuevos</t>
  </si>
  <si>
    <t>42140-4</t>
  </si>
  <si>
    <t xml:space="preserve">  Fondo de compensación de repecos-intermedios</t>
  </si>
  <si>
    <t>42140-5</t>
  </si>
  <si>
    <t xml:space="preserve">  Otros incentivos económicos</t>
  </si>
  <si>
    <t>42150</t>
  </si>
  <si>
    <t>Fondos distintos de aportaciones</t>
  </si>
  <si>
    <t>42150-1</t>
  </si>
  <si>
    <t xml:space="preserve">  Fondo para entidades federativas y municipios productores de hidrocarburos</t>
  </si>
  <si>
    <t>42150-2</t>
  </si>
  <si>
    <t xml:space="preserve">  Fondo minero</t>
  </si>
  <si>
    <t>42200</t>
  </si>
  <si>
    <t>TRANSFERENCIAS, ASIGNACIONES, SUBSIDIOS Y  SUBVENCIONES, PENSIONES Y JUBILACIONES</t>
  </si>
  <si>
    <t>42210</t>
  </si>
  <si>
    <t>Transferencias y asignaciones</t>
  </si>
  <si>
    <t>42210-12</t>
  </si>
  <si>
    <t xml:space="preserve">  Transferencias y asignaciones</t>
  </si>
  <si>
    <t>42220</t>
  </si>
  <si>
    <t>Transferencias del sector público (derogada)</t>
  </si>
  <si>
    <t>42230</t>
  </si>
  <si>
    <t>Subsidios y subvenciones</t>
  </si>
  <si>
    <t>42230-12</t>
  </si>
  <si>
    <t xml:space="preserve">  Subsidios y subvenciones</t>
  </si>
  <si>
    <t>42240</t>
  </si>
  <si>
    <t>Ayudas sociales (derogada)</t>
  </si>
  <si>
    <t>42250</t>
  </si>
  <si>
    <t>Pensiones y jubilaciones</t>
  </si>
  <si>
    <t>42250-1</t>
  </si>
  <si>
    <t xml:space="preserve">  Pensiones y jubilaciones</t>
  </si>
  <si>
    <t>42260</t>
  </si>
  <si>
    <t>Transferencias del exterior (derogada)</t>
  </si>
  <si>
    <t>42270</t>
  </si>
  <si>
    <t>Transferencias del fondo mexicano del petróleo para la estabilización y el desarrollo</t>
  </si>
  <si>
    <t>42270-1</t>
  </si>
  <si>
    <t xml:space="preserve">  Transferencias del fondo mexicano del petróleo para la estabilización y el desarrollo</t>
  </si>
  <si>
    <t>43000</t>
  </si>
  <si>
    <t xml:space="preserve"> OTROS INGRESOS Y BENEFICIOS</t>
  </si>
  <si>
    <t>43100</t>
  </si>
  <si>
    <t>INGRESOS FINANCIEROS</t>
  </si>
  <si>
    <t>43110</t>
  </si>
  <si>
    <t>Intereses ganados de títulos, valores y demás instrumentos financieros</t>
  </si>
  <si>
    <t>43190</t>
  </si>
  <si>
    <t>Otros ingresos financieros</t>
  </si>
  <si>
    <t>43200</t>
  </si>
  <si>
    <t>INCREMENTO POR VARIACIÓN DE INVENTARIOS</t>
  </si>
  <si>
    <t>43210</t>
  </si>
  <si>
    <t>Incremento por varación de inventarios de mercancías para venta</t>
  </si>
  <si>
    <t>43220</t>
  </si>
  <si>
    <t>Incremento por variación de inventarios de mercancías terminadas</t>
  </si>
  <si>
    <t>43230</t>
  </si>
  <si>
    <t>Incremento por variación de inventarios de mercancías en proceso de elaboración</t>
  </si>
  <si>
    <t>43240</t>
  </si>
  <si>
    <t>Incremento por variación de inventarios de materias primas, materiales y suministros para producción</t>
  </si>
  <si>
    <t>43250</t>
  </si>
  <si>
    <t>Incremento por variación de almacén de mercancías primas, materiales y suministros de consumo</t>
  </si>
  <si>
    <t>43300</t>
  </si>
  <si>
    <t>DISMINUCIÓN DEL EXCESO DE ESTIMACIONES POR PÉRDIDA O DETERIORO U OBSOLESCENCIA</t>
  </si>
  <si>
    <t>43310</t>
  </si>
  <si>
    <t>Disminución del Exceso de Estimaciones por Pérdida o Deterioro u Obsolescencia</t>
  </si>
  <si>
    <t>43400</t>
  </si>
  <si>
    <t>DISMINUCIÓN DEL EXCESO DE PROVISIONES</t>
  </si>
  <si>
    <t>43410</t>
  </si>
  <si>
    <t>Disminución del exceso de provisiones</t>
  </si>
  <si>
    <t>43900</t>
  </si>
  <si>
    <t>OTROS INGRESOS Y BENEFICIOS VARIOS</t>
  </si>
  <si>
    <t>43910</t>
  </si>
  <si>
    <t>Otros ingresos de ejercicios anteriores (derogada)</t>
  </si>
  <si>
    <t>43920</t>
  </si>
  <si>
    <t>Bonificaciónes y descuentos obtenidos</t>
  </si>
  <si>
    <t>43930</t>
  </si>
  <si>
    <t>Diferencias por tipo de cambio a favor</t>
  </si>
  <si>
    <t>43940</t>
  </si>
  <si>
    <t>Diferencias de cotizaciones a favor en valores negociables</t>
  </si>
  <si>
    <t>43950</t>
  </si>
  <si>
    <t>Resultado por posición monetaria</t>
  </si>
  <si>
    <t>43960</t>
  </si>
  <si>
    <t>Utilidades por participación patrimonial</t>
  </si>
  <si>
    <t>43970</t>
  </si>
  <si>
    <t>Diferencias por reestructuración de deuda pública a favor</t>
  </si>
  <si>
    <t>43990</t>
  </si>
  <si>
    <t>Otros ingresos y beneficios varios</t>
  </si>
  <si>
    <t>TOTAL DE INGRESOS</t>
  </si>
  <si>
    <t>50000</t>
  </si>
  <si>
    <t>GASTOS Y OTRAS PÉRDIDAS</t>
  </si>
  <si>
    <t>51000</t>
  </si>
  <si>
    <t xml:space="preserve"> GASTOS DE FUNCIONAMIENTO</t>
  </si>
  <si>
    <t>51100</t>
  </si>
  <si>
    <t>SERVICIOS PERSONALES</t>
  </si>
  <si>
    <t>51110</t>
  </si>
  <si>
    <t>Remuneraciones al personal de carácter permanente</t>
  </si>
  <si>
    <t>51110-1</t>
  </si>
  <si>
    <t xml:space="preserve">  Dietas</t>
  </si>
  <si>
    <t>51110-2</t>
  </si>
  <si>
    <t xml:space="preserve">  Haberes</t>
  </si>
  <si>
    <t>51110-3</t>
  </si>
  <si>
    <t xml:space="preserve">  Sueldos base al personal permanente</t>
  </si>
  <si>
    <t>51110-4</t>
  </si>
  <si>
    <t xml:space="preserve">  Remuneraciones por adscripción laboral en el extranjero</t>
  </si>
  <si>
    <t>51120</t>
  </si>
  <si>
    <t>Remuneraciones al personal de carácter transitorio</t>
  </si>
  <si>
    <t>51120-1</t>
  </si>
  <si>
    <t xml:space="preserve">  Honorarios asimilables a salarios</t>
  </si>
  <si>
    <t>51120-2</t>
  </si>
  <si>
    <t xml:space="preserve">  Sueldos base al personal eventual</t>
  </si>
  <si>
    <t>51120-3</t>
  </si>
  <si>
    <t xml:space="preserve">  Retribuciones por servicios de carácter social</t>
  </si>
  <si>
    <t>51120-4</t>
  </si>
  <si>
    <t xml:space="preserve">  Retribución a los representantes de los trabajadores y de los patrones en la Junta de Conciliación y Arbitraje</t>
  </si>
  <si>
    <t>51130</t>
  </si>
  <si>
    <t>Remuneraciones adicionales y especiales</t>
  </si>
  <si>
    <t>51130-1</t>
  </si>
  <si>
    <t xml:space="preserve">  Primas por años de servicios efectivos prestados</t>
  </si>
  <si>
    <t>51130-2</t>
  </si>
  <si>
    <t xml:space="preserve">  Primas de vacaciones, dominical y gratificación de fin de año</t>
  </si>
  <si>
    <t>51130-3</t>
  </si>
  <si>
    <t xml:space="preserve">  Horas extraordinarias</t>
  </si>
  <si>
    <t>51130-4</t>
  </si>
  <si>
    <t xml:space="preserve">  Compensaciones</t>
  </si>
  <si>
    <t>51130-5</t>
  </si>
  <si>
    <t xml:space="preserve">  Sobrehaberes</t>
  </si>
  <si>
    <t>51130-6</t>
  </si>
  <si>
    <t xml:space="preserve">  Asignaciones de técnico, de mando, por comisión, de vuelo y de técnico especial</t>
  </si>
  <si>
    <t>51130-7</t>
  </si>
  <si>
    <t xml:space="preserve">  Honorarios especiales</t>
  </si>
  <si>
    <t>51130-8</t>
  </si>
  <si>
    <t xml:space="preserve">  Participaciones por vigilancia en el cumplimiento de la leyes y custodia de valores</t>
  </si>
  <si>
    <t>51140</t>
  </si>
  <si>
    <t>Seguridad social</t>
  </si>
  <si>
    <t>51140-1</t>
  </si>
  <si>
    <t xml:space="preserve">  Aportaciones de seguridad social</t>
  </si>
  <si>
    <t>51140-2</t>
  </si>
  <si>
    <t xml:space="preserve">  Aportaciones a fondos de vivienda</t>
  </si>
  <si>
    <t>51140-3</t>
  </si>
  <si>
    <t xml:space="preserve">  Aportaciones al sistema para el retiro</t>
  </si>
  <si>
    <t>51140-4</t>
  </si>
  <si>
    <t xml:space="preserve">  Aportaciones para seguros</t>
  </si>
  <si>
    <t>51150</t>
  </si>
  <si>
    <t>Otras prestaciones sociales y económicas</t>
  </si>
  <si>
    <t>51150-1</t>
  </si>
  <si>
    <t xml:space="preserve">  Cuotas para el fondo de ahorro y fondo de trabajo</t>
  </si>
  <si>
    <t>51150-2</t>
  </si>
  <si>
    <t>51150-3</t>
  </si>
  <si>
    <t xml:space="preserve">  Prestaciones y haberes de retiro</t>
  </si>
  <si>
    <t>51150-4</t>
  </si>
  <si>
    <t xml:space="preserve">  Prestaciones contractuales</t>
  </si>
  <si>
    <t>51150-5</t>
  </si>
  <si>
    <t xml:space="preserve">  Apoyos a la capacitación de los servidores públicos</t>
  </si>
  <si>
    <t>51150-6</t>
  </si>
  <si>
    <t xml:space="preserve">  Otras prestaciones sociales y económicas</t>
  </si>
  <si>
    <t>51160</t>
  </si>
  <si>
    <t>Pago de estímulos a servidores públicos</t>
  </si>
  <si>
    <t>51160-1</t>
  </si>
  <si>
    <t xml:space="preserve">  Estímulos</t>
  </si>
  <si>
    <t>51160-2</t>
  </si>
  <si>
    <t xml:space="preserve">  Recompensas</t>
  </si>
  <si>
    <t>51200</t>
  </si>
  <si>
    <t>MATERIALES Y SUMINISTROS</t>
  </si>
  <si>
    <t>51210</t>
  </si>
  <si>
    <t>Materiales de administración, emisión de documentos y artículos oficiales</t>
  </si>
  <si>
    <t>51210-1</t>
  </si>
  <si>
    <t xml:space="preserve">  Materiales, útiles y equipos menores de oficina</t>
  </si>
  <si>
    <t>51210-2</t>
  </si>
  <si>
    <t xml:space="preserve">  Materiales y útiles de impresión y reproducción</t>
  </si>
  <si>
    <t>51210-3</t>
  </si>
  <si>
    <t xml:space="preserve">  Material estadístico y geográfico</t>
  </si>
  <si>
    <t>51210-4</t>
  </si>
  <si>
    <t xml:space="preserve">  Materiales, útiles y equipos menores de tecnologías de la información y comunicaciones</t>
  </si>
  <si>
    <t>51210-5</t>
  </si>
  <si>
    <t xml:space="preserve">  Material impreso e información digital</t>
  </si>
  <si>
    <t>51210-6</t>
  </si>
  <si>
    <t xml:space="preserve">  Material de limpieza</t>
  </si>
  <si>
    <t>51210-7</t>
  </si>
  <si>
    <t xml:space="preserve">  Materiales y útiles de enseñanza</t>
  </si>
  <si>
    <t>51210-8</t>
  </si>
  <si>
    <t xml:space="preserve">  Materiales para el registro e identificación de bienes y personas</t>
  </si>
  <si>
    <t>51220</t>
  </si>
  <si>
    <t>Alimentos y utensilios</t>
  </si>
  <si>
    <t>51220-1</t>
  </si>
  <si>
    <t xml:space="preserve">  Productos alimenticios para personas</t>
  </si>
  <si>
    <t>51220-2</t>
  </si>
  <si>
    <t xml:space="preserve">  Productos alimenticios para animales</t>
  </si>
  <si>
    <t>51220-3</t>
  </si>
  <si>
    <t xml:space="preserve">  Utensilios para el servicio de alimentación</t>
  </si>
  <si>
    <t>51230</t>
  </si>
  <si>
    <t>Materias primas y materiales de producción y comercialización</t>
  </si>
  <si>
    <t>51230-1</t>
  </si>
  <si>
    <t xml:space="preserve">  Productos alimenticios, agropecuarios y forestales adquiridos como materia prima</t>
  </si>
  <si>
    <t>51230-2</t>
  </si>
  <si>
    <t xml:space="preserve">  Insumos textiles adquiridos como materia prima</t>
  </si>
  <si>
    <t>51230-3</t>
  </si>
  <si>
    <t xml:space="preserve">  Productos de papel, cartón e impresos adquiridos como materia prima</t>
  </si>
  <si>
    <t>51230-4</t>
  </si>
  <si>
    <t xml:space="preserve">  Combustibles, lubricantes, aditivos, carbón y sus derivados adquiridos como materia prima</t>
  </si>
  <si>
    <t>51230-5</t>
  </si>
  <si>
    <t xml:space="preserve">  Productos químicos, farmacéuticos y de laboratorio adquiridos como materia prima</t>
  </si>
  <si>
    <t>51230-6</t>
  </si>
  <si>
    <t xml:space="preserve">  Productos metálicos y a base de minerales no metálicos adquiridos como materia prima</t>
  </si>
  <si>
    <t>51230-7</t>
  </si>
  <si>
    <t xml:space="preserve">  Productos de cuero, piel, plástico y hule adquiridos como materia prima</t>
  </si>
  <si>
    <t>51230-8</t>
  </si>
  <si>
    <t xml:space="preserve">  Mercancías adquiridas para su comercialización</t>
  </si>
  <si>
    <t>51230-9</t>
  </si>
  <si>
    <t xml:space="preserve">  Otros productos adquiridos como materia prima</t>
  </si>
  <si>
    <t>51240</t>
  </si>
  <si>
    <t>Materiales y artículos de construcción y de reparación</t>
  </si>
  <si>
    <t>51240-1</t>
  </si>
  <si>
    <t xml:space="preserve">  Productos minerales no metálicos</t>
  </si>
  <si>
    <t>51240-2</t>
  </si>
  <si>
    <t xml:space="preserve">  Cemento y productos de concreto</t>
  </si>
  <si>
    <t>51240-3</t>
  </si>
  <si>
    <t xml:space="preserve">  Cal, yeso y productos de yeso</t>
  </si>
  <si>
    <t>51240-4</t>
  </si>
  <si>
    <t xml:space="preserve">  Madera y productos de madera</t>
  </si>
  <si>
    <t>51240-5</t>
  </si>
  <si>
    <t xml:space="preserve">  Vidrio y productos de vidrio</t>
  </si>
  <si>
    <t>51240-6</t>
  </si>
  <si>
    <t xml:space="preserve">  Material eléctrico y electrónico</t>
  </si>
  <si>
    <t>51240-7</t>
  </si>
  <si>
    <t xml:space="preserve">  Artículos metálicos para la construcción</t>
  </si>
  <si>
    <t>51240-8</t>
  </si>
  <si>
    <t xml:space="preserve">  Materiales complementarios</t>
  </si>
  <si>
    <t>51240-9</t>
  </si>
  <si>
    <t xml:space="preserve">  Otros materiales y artículos de construcción y reparación</t>
  </si>
  <si>
    <t>51250</t>
  </si>
  <si>
    <t>Productos químicos, farmacéuticos y de laboratorio</t>
  </si>
  <si>
    <t>51250-1</t>
  </si>
  <si>
    <t xml:space="preserve">  Productos químicos básicos</t>
  </si>
  <si>
    <t>51250-2</t>
  </si>
  <si>
    <t xml:space="preserve">  Fertilizantes, pesticidas y otros agroquímicos</t>
  </si>
  <si>
    <t>51250-3</t>
  </si>
  <si>
    <t xml:space="preserve">  Medicinas y productos farmacéuticos</t>
  </si>
  <si>
    <t>51250-4</t>
  </si>
  <si>
    <t xml:space="preserve">  Materiales, accesorios y suministros médicos</t>
  </si>
  <si>
    <t>51250-5</t>
  </si>
  <si>
    <t xml:space="preserve">  Materiales, accesorios y suministros de laboratorio</t>
  </si>
  <si>
    <t>51250-6</t>
  </si>
  <si>
    <t xml:space="preserve">  Fibras sintéticas, hules plásticos y derivados</t>
  </si>
  <si>
    <t>51250-7</t>
  </si>
  <si>
    <t xml:space="preserve">  Otros productos químicos</t>
  </si>
  <si>
    <t>51260</t>
  </si>
  <si>
    <t>Combustibles, lubricantes y aditivos</t>
  </si>
  <si>
    <t>51260-1</t>
  </si>
  <si>
    <t xml:space="preserve">  Combustibles, lubricantes y aditivos</t>
  </si>
  <si>
    <t>51260-2</t>
  </si>
  <si>
    <t xml:space="preserve">  Carbón y sus derivados</t>
  </si>
  <si>
    <t>51270</t>
  </si>
  <si>
    <t>Vestuario, blancos, prendas de protección y artículos deportivos</t>
  </si>
  <si>
    <t>51270-1</t>
  </si>
  <si>
    <t xml:space="preserve">  Vestuario y uniformes</t>
  </si>
  <si>
    <t>51270-2</t>
  </si>
  <si>
    <t xml:space="preserve">  Prendas de seguridad y protección personal</t>
  </si>
  <si>
    <t>51270-3</t>
  </si>
  <si>
    <t xml:space="preserve">  Artículos deportivos</t>
  </si>
  <si>
    <t>51270-4</t>
  </si>
  <si>
    <t xml:space="preserve">  Productos textiles</t>
  </si>
  <si>
    <t>51270-5</t>
  </si>
  <si>
    <t xml:space="preserve">  Blancos y otros productos textiles, excepto prendas de vestir</t>
  </si>
  <si>
    <t>51280</t>
  </si>
  <si>
    <t>Materiales y suministros para seguridad</t>
  </si>
  <si>
    <t>51280-1</t>
  </si>
  <si>
    <t xml:space="preserve">  Sustancias y materiales explosivos</t>
  </si>
  <si>
    <t>51280-2</t>
  </si>
  <si>
    <t xml:space="preserve">  Materiales de seguridad pública</t>
  </si>
  <si>
    <t>51280-3</t>
  </si>
  <si>
    <t xml:space="preserve">  Prendas de protección para seguridad pública y nacional</t>
  </si>
  <si>
    <t>51290</t>
  </si>
  <si>
    <t>Herramientas, refacciones y accesorios menores</t>
  </si>
  <si>
    <t>51290-1</t>
  </si>
  <si>
    <t xml:space="preserve">  Herramientas menores</t>
  </si>
  <si>
    <t>51290-2</t>
  </si>
  <si>
    <t xml:space="preserve">  Refacciones y accesorios menores de edificios</t>
  </si>
  <si>
    <t>51290-3</t>
  </si>
  <si>
    <t xml:space="preserve">  Refacciones y accesorios menores de mobiliario  y equipo de administración, educacional y recreativo</t>
  </si>
  <si>
    <t>51290-4</t>
  </si>
  <si>
    <t xml:space="preserve">  Refacciones y accesorios menores de equipo de cómputo y tecnologías de la información</t>
  </si>
  <si>
    <t>51290-5</t>
  </si>
  <si>
    <t xml:space="preserve">  Refacciones y accesorios menores de equipo e instrumental médico y de laboratorio</t>
  </si>
  <si>
    <t>51290-6</t>
  </si>
  <si>
    <t xml:space="preserve">  Refacciones y accesorios menores de equipo de transporte</t>
  </si>
  <si>
    <t>51290-7</t>
  </si>
  <si>
    <t xml:space="preserve">  Refacciones y accesorios menores de equipo de defensa y seguridad</t>
  </si>
  <si>
    <t>51290-8</t>
  </si>
  <si>
    <t xml:space="preserve">  Refacciones y accesorios menores de maquinaria y otros equipos</t>
  </si>
  <si>
    <t>51290-9</t>
  </si>
  <si>
    <t xml:space="preserve">  Refacciones y accesorios menores otros bienes muebles</t>
  </si>
  <si>
    <t>51300</t>
  </si>
  <si>
    <t>SERVICIOS GENERALES</t>
  </si>
  <si>
    <t>51310</t>
  </si>
  <si>
    <t>Servicios básicos</t>
  </si>
  <si>
    <t>51310-1</t>
  </si>
  <si>
    <t xml:space="preserve">  Energía eléctrica</t>
  </si>
  <si>
    <t>51310-2</t>
  </si>
  <si>
    <t xml:space="preserve">  Gas </t>
  </si>
  <si>
    <t>51310-3</t>
  </si>
  <si>
    <t xml:space="preserve">  Agua</t>
  </si>
  <si>
    <t>51310-4</t>
  </si>
  <si>
    <t xml:space="preserve">  Telefonía tradicional</t>
  </si>
  <si>
    <t>51310-5</t>
  </si>
  <si>
    <t xml:space="preserve">  Telefonía celular</t>
  </si>
  <si>
    <t>51310-6</t>
  </si>
  <si>
    <t xml:space="preserve">  Servicios de telecomunicaciones y satélites</t>
  </si>
  <si>
    <t>51310-7</t>
  </si>
  <si>
    <t xml:space="preserve">  Servicios de acceso de Internet, redes y procesamiento de información</t>
  </si>
  <si>
    <t>51310-8</t>
  </si>
  <si>
    <t xml:space="preserve">  Servicios postales y telegráficos</t>
  </si>
  <si>
    <t>51310-9</t>
  </si>
  <si>
    <t xml:space="preserve">  Servicios integrales y otros servicios</t>
  </si>
  <si>
    <t>51320</t>
  </si>
  <si>
    <t>Servicios de arrendamiento</t>
  </si>
  <si>
    <t>51320-1</t>
  </si>
  <si>
    <t xml:space="preserve">  Arrendamiento de terrenos</t>
  </si>
  <si>
    <t>51320-2</t>
  </si>
  <si>
    <t xml:space="preserve">  Arrendamiento de edificios</t>
  </si>
  <si>
    <t>51320-3</t>
  </si>
  <si>
    <t xml:space="preserve">  Arrendamiento de mobiliario y equipo de administración, educacional y recreativo</t>
  </si>
  <si>
    <t>51320-4</t>
  </si>
  <si>
    <t xml:space="preserve">  Arrendamiento de equipo e instrumental médico y de laboratorio</t>
  </si>
  <si>
    <t>51320-5</t>
  </si>
  <si>
    <t xml:space="preserve">  Arrendamiento de equipo de transporte</t>
  </si>
  <si>
    <t>51320-6</t>
  </si>
  <si>
    <t xml:space="preserve">  Arrendamiento de maquinaria, otros equipos y herramientas</t>
  </si>
  <si>
    <t>51320-7</t>
  </si>
  <si>
    <t xml:space="preserve">  Arrendamiento de activos intangibles</t>
  </si>
  <si>
    <t>51320-8</t>
  </si>
  <si>
    <t xml:space="preserve">  Arrendamiento financiero</t>
  </si>
  <si>
    <t>51320-9</t>
  </si>
  <si>
    <t xml:space="preserve">  Otros arrendamientos</t>
  </si>
  <si>
    <t>51330</t>
  </si>
  <si>
    <t>Servicios profesionales, científicos, técnicos y otros servicios</t>
  </si>
  <si>
    <t>51330-1</t>
  </si>
  <si>
    <t xml:space="preserve">  Servicios legales, de contabilidad, auditoría y relacionados</t>
  </si>
  <si>
    <t>51330-2</t>
  </si>
  <si>
    <t xml:space="preserve">  Servicios de diseño, arquitectura, ingeniería y actividades relacionadas</t>
  </si>
  <si>
    <t>51330-3</t>
  </si>
  <si>
    <t xml:space="preserve">  Servicios de consultoría administrativa, procesos, técnica y en tecnologías de la información</t>
  </si>
  <si>
    <t>51330-4</t>
  </si>
  <si>
    <t xml:space="preserve">  Servicios de capacitación</t>
  </si>
  <si>
    <t>51330-5</t>
  </si>
  <si>
    <t xml:space="preserve">  Servicios de investigación científica y desarrollo</t>
  </si>
  <si>
    <t>51330-6</t>
  </si>
  <si>
    <t xml:space="preserve">  Servicios de apoyo administrativo, traducción, fotocopiado e impresión</t>
  </si>
  <si>
    <t>51330-7</t>
  </si>
  <si>
    <t xml:space="preserve">  Servicios de protección y seguridad</t>
  </si>
  <si>
    <t>51330-8</t>
  </si>
  <si>
    <t xml:space="preserve">  Servicios de vigilancia</t>
  </si>
  <si>
    <t>51330-9</t>
  </si>
  <si>
    <t xml:space="preserve">  Servicios profesionales, científicos y técnicos integrales</t>
  </si>
  <si>
    <t>51340</t>
  </si>
  <si>
    <t>Servicios financieros, bancarios y comerciales</t>
  </si>
  <si>
    <t>51340-1</t>
  </si>
  <si>
    <t xml:space="preserve">  Servicios financieros y bancarios</t>
  </si>
  <si>
    <t>51340-2</t>
  </si>
  <si>
    <t xml:space="preserve">  Servicios de cobranza, investigación crediticia y similar</t>
  </si>
  <si>
    <t>51340-3</t>
  </si>
  <si>
    <t xml:space="preserve">  Servicios de recaudación, traslado y custodia de valores</t>
  </si>
  <si>
    <t>51340-4</t>
  </si>
  <si>
    <t xml:space="preserve">  Seguros de responsabilidad patrimonial y fianzas</t>
  </si>
  <si>
    <t>51340-5</t>
  </si>
  <si>
    <t xml:space="preserve">  Seguro de bienes patrimoniales</t>
  </si>
  <si>
    <t>51340-6</t>
  </si>
  <si>
    <t xml:space="preserve">  Almacenaje, envase y embalaje</t>
  </si>
  <si>
    <t>51340-7</t>
  </si>
  <si>
    <t xml:space="preserve">  Fletes y maniobras</t>
  </si>
  <si>
    <t>51340-8</t>
  </si>
  <si>
    <t xml:space="preserve">  Comisiones por ventas</t>
  </si>
  <si>
    <t>51340-9</t>
  </si>
  <si>
    <t xml:space="preserve">  Servicios financieros, bancarios y comerciales integrales</t>
  </si>
  <si>
    <t>51350</t>
  </si>
  <si>
    <t>Servicios de instalación, reparación, mantenimiento y conservación</t>
  </si>
  <si>
    <t>51350-1</t>
  </si>
  <si>
    <t xml:space="preserve">  Conservación y mantenimiento menor de inmuebles</t>
  </si>
  <si>
    <t>51350-2</t>
  </si>
  <si>
    <t xml:space="preserve">  Instalación, reparación y mantenimiento de mobiliario y equipo de administración, educacional y recreativo</t>
  </si>
  <si>
    <t>51350-3</t>
  </si>
  <si>
    <t xml:space="preserve">  Instalación, reparación y mantenimiento de equipo de cómputo y tecnología de la información</t>
  </si>
  <si>
    <t>51350-4</t>
  </si>
  <si>
    <t xml:space="preserve">  Instalación, reparación y mantenimiento de equipo e instrumental médico y de laboratorio</t>
  </si>
  <si>
    <t>51350-5</t>
  </si>
  <si>
    <t xml:space="preserve">  Reparación y mantenimiento de equipo de transporte</t>
  </si>
  <si>
    <t>51350-6</t>
  </si>
  <si>
    <t xml:space="preserve">  Reparación y mantenimiento de equipo de defensa y seguridad</t>
  </si>
  <si>
    <t>51350-7</t>
  </si>
  <si>
    <t xml:space="preserve">  Instalación, reparación y mantenimiento de maquinaria, otros equipos y herramienta</t>
  </si>
  <si>
    <t>51350-8</t>
  </si>
  <si>
    <t xml:space="preserve">  Servicios de limpieza y manejo de desechos</t>
  </si>
  <si>
    <t>51350-9</t>
  </si>
  <si>
    <t xml:space="preserve">  Servicios de jardinería y fumigación</t>
  </si>
  <si>
    <t>51360</t>
  </si>
  <si>
    <t>Servicios de comunicación social y publicidad</t>
  </si>
  <si>
    <t>51360-1</t>
  </si>
  <si>
    <t xml:space="preserve">  Difusión por radio, televisión y otros medios de mensajes sobre programas y actividades gubernamentales</t>
  </si>
  <si>
    <t>51360-2</t>
  </si>
  <si>
    <t xml:space="preserve">  Difusión por radio, televisión y otros medios de mensajes comerciales para promover la venta de bienes o servicios</t>
  </si>
  <si>
    <t>51360-3</t>
  </si>
  <si>
    <t xml:space="preserve">  Servicios de creatividad, preproducción y producción de publicidad, excepto Internet</t>
  </si>
  <si>
    <t>51360-4</t>
  </si>
  <si>
    <t xml:space="preserve">  Servicios de revelado de  fotografías</t>
  </si>
  <si>
    <t>51360-5</t>
  </si>
  <si>
    <t xml:space="preserve">  Servicios de la industria fílmica, del sonido y del video</t>
  </si>
  <si>
    <t>51360-6</t>
  </si>
  <si>
    <t xml:space="preserve">  Servicio de creación y difusión de contenido exclusivamente a través de Internet</t>
  </si>
  <si>
    <t>51360-7</t>
  </si>
  <si>
    <t xml:space="preserve">  Otros servicios de información</t>
  </si>
  <si>
    <t>51370</t>
  </si>
  <si>
    <t>Servicios de traslado y viáticos</t>
  </si>
  <si>
    <t>51370-1</t>
  </si>
  <si>
    <t xml:space="preserve">  Pasajes aéreos</t>
  </si>
  <si>
    <t>51370-2</t>
  </si>
  <si>
    <t xml:space="preserve">  Pasajes terrestres</t>
  </si>
  <si>
    <t>51370-3</t>
  </si>
  <si>
    <t xml:space="preserve">  Pasajes marítimos, lacustres y fluviales</t>
  </si>
  <si>
    <t>51370-4</t>
  </si>
  <si>
    <t xml:space="preserve">  Autotransporte</t>
  </si>
  <si>
    <t>51370-5</t>
  </si>
  <si>
    <t xml:space="preserve">  Viáticos en el país</t>
  </si>
  <si>
    <t>51370-6</t>
  </si>
  <si>
    <t xml:space="preserve">  Viáticos en el extranjero </t>
  </si>
  <si>
    <t>51370-7</t>
  </si>
  <si>
    <t xml:space="preserve">  Gastos de instalación y traslado de menaje</t>
  </si>
  <si>
    <t>51370-8</t>
  </si>
  <si>
    <t xml:space="preserve">  Servicios integrales de traslado y viáticos</t>
  </si>
  <si>
    <t>51370-9</t>
  </si>
  <si>
    <t xml:space="preserve">  Otros servicios de traslado y hospedaje</t>
  </si>
  <si>
    <t>51380</t>
  </si>
  <si>
    <t>Servicios oficiales</t>
  </si>
  <si>
    <t>51380-1</t>
  </si>
  <si>
    <t xml:space="preserve">  Gastos de ceremonial</t>
  </si>
  <si>
    <t>51380-2</t>
  </si>
  <si>
    <t xml:space="preserve">  Gastos de orden  social y cultural</t>
  </si>
  <si>
    <t>51380-3</t>
  </si>
  <si>
    <t xml:space="preserve">  Congresos y convenciones</t>
  </si>
  <si>
    <t>51380-4</t>
  </si>
  <si>
    <t xml:space="preserve">  Exposiciones</t>
  </si>
  <si>
    <t>51380-5</t>
  </si>
  <si>
    <t xml:space="preserve">  Gastos de representación</t>
  </si>
  <si>
    <t>51390</t>
  </si>
  <si>
    <t>Otros servicios generales</t>
  </si>
  <si>
    <t>51390-1</t>
  </si>
  <si>
    <t xml:space="preserve">  Servicios funerarios y de cementerios</t>
  </si>
  <si>
    <t>51390-2</t>
  </si>
  <si>
    <t xml:space="preserve">  Impuestos y derechos</t>
  </si>
  <si>
    <t>51390-3</t>
  </si>
  <si>
    <t xml:space="preserve">  Impuestos y derechos de importación</t>
  </si>
  <si>
    <t>51390-4</t>
  </si>
  <si>
    <t xml:space="preserve">  Sentencias y resoluciones por autoridad competente</t>
  </si>
  <si>
    <t>51390-5</t>
  </si>
  <si>
    <t xml:space="preserve">  Penas, multas, accesorios y actualizaciones</t>
  </si>
  <si>
    <t>51390-6</t>
  </si>
  <si>
    <t xml:space="preserve">  Otros gastos por responsabilidades</t>
  </si>
  <si>
    <t>51390-7</t>
  </si>
  <si>
    <t xml:space="preserve">  Utilidades</t>
  </si>
  <si>
    <t>51390-8</t>
  </si>
  <si>
    <t xml:space="preserve">  Impuesto sobre nómina y otros que se deriven de una relación laboral</t>
  </si>
  <si>
    <t>51390-9</t>
  </si>
  <si>
    <t xml:space="preserve">  Otros servicios generales</t>
  </si>
  <si>
    <t>52000</t>
  </si>
  <si>
    <t xml:space="preserve"> TRANSFERENCIAS, ASIGNACIONES, SUBSIDIOS Y OTRAS  AYUDAS</t>
  </si>
  <si>
    <t>52100</t>
  </si>
  <si>
    <t>TRANSFERENCIAS INTERNAS Y ASIGNACIONES AL SECTOR PÚBLICO</t>
  </si>
  <si>
    <t>52110</t>
  </si>
  <si>
    <t>Asignaciones al sector público</t>
  </si>
  <si>
    <t>52110-1</t>
  </si>
  <si>
    <t xml:space="preserve">  Asignaciones presupuestarias al Poder Ejecutivo</t>
  </si>
  <si>
    <t>52110-2</t>
  </si>
  <si>
    <t xml:space="preserve">  Asignaciones presupuestarias al Poder Legislativo</t>
  </si>
  <si>
    <t>52110-3</t>
  </si>
  <si>
    <t xml:space="preserve">  Asignaciones presupuestarias al Poder Judicial</t>
  </si>
  <si>
    <t>52110-4</t>
  </si>
  <si>
    <t xml:space="preserve">  Asignaciones presupuestarias a Órganos Autónomos</t>
  </si>
  <si>
    <t>52110-5</t>
  </si>
  <si>
    <t xml:space="preserve">  Transferencias internas otorgadas a entidades paraestatales no empresariales y no financieras</t>
  </si>
  <si>
    <t>52110-6</t>
  </si>
  <si>
    <t xml:space="preserve">  Transferencias internas otorgadas a entidades paraestatales empresariales y no financieras</t>
  </si>
  <si>
    <t>52110-7</t>
  </si>
  <si>
    <t xml:space="preserve">  Transferencias internas otorgadas a fideicomisos públicos empresariales y no financieros</t>
  </si>
  <si>
    <t>52110-8</t>
  </si>
  <si>
    <t xml:space="preserve">  Transferencias internas otorgadas a instituciones paraestatales públicas financieras</t>
  </si>
  <si>
    <t>52110-9</t>
  </si>
  <si>
    <t xml:space="preserve">  Transferencias internas otorgadas a fideicomisos públicos financieros</t>
  </si>
  <si>
    <t>52120</t>
  </si>
  <si>
    <t>Transferencias internas al sector público</t>
  </si>
  <si>
    <t>52200</t>
  </si>
  <si>
    <t>TRANSFERENCIAS  AL RESTO DEL SECTOR PÚBLICO</t>
  </si>
  <si>
    <t>Transferencias a entidades paraestatales</t>
  </si>
  <si>
    <t>52210-1</t>
  </si>
  <si>
    <t xml:space="preserve">  Transferencias otorgadas a entidades paraestatales no empresariales y no financieras</t>
  </si>
  <si>
    <t>52210-2</t>
  </si>
  <si>
    <t xml:space="preserve">  Transferencias otorgadas para entidades paraestatales empresariales y no financieras</t>
  </si>
  <si>
    <t>52210-3</t>
  </si>
  <si>
    <t xml:space="preserve">  Transferencias otorgadas para instituciones paraestatales públicas financieras  </t>
  </si>
  <si>
    <t>52220-12</t>
  </si>
  <si>
    <t>Transferencias a entidades federativas y municipios</t>
  </si>
  <si>
    <t>52300</t>
  </si>
  <si>
    <t>SUBSIDIOS Y SUBVENCIONES</t>
  </si>
  <si>
    <t>52310</t>
  </si>
  <si>
    <t>Subsidios</t>
  </si>
  <si>
    <t>52310-1</t>
  </si>
  <si>
    <t xml:space="preserve">  Subsidios a la producción</t>
  </si>
  <si>
    <t>52310-2</t>
  </si>
  <si>
    <t xml:space="preserve">  Subsidios a la distribución</t>
  </si>
  <si>
    <t>52310-3</t>
  </si>
  <si>
    <t xml:space="preserve">  Subsidios a la inversión</t>
  </si>
  <si>
    <t>52310-4</t>
  </si>
  <si>
    <t xml:space="preserve">  Subsidios a la prestación de servicios públicos</t>
  </si>
  <si>
    <t>52310-5</t>
  </si>
  <si>
    <t xml:space="preserve">  Subsidios para cubrir diferenciales de tasas de interés</t>
  </si>
  <si>
    <t>52310-6</t>
  </si>
  <si>
    <t xml:space="preserve">  Subsidios a la vivienda </t>
  </si>
  <si>
    <t>52310-7</t>
  </si>
  <si>
    <t xml:space="preserve">  Subsidios a entidades federativas y municipios</t>
  </si>
  <si>
    <t>52310-8</t>
  </si>
  <si>
    <t xml:space="preserve">  Otros subsidios</t>
  </si>
  <si>
    <t>52320</t>
  </si>
  <si>
    <t xml:space="preserve">Subvenciones  </t>
  </si>
  <si>
    <t>52320-1</t>
  </si>
  <si>
    <t xml:space="preserve">  Subvenciones al consumo</t>
  </si>
  <si>
    <t>52400</t>
  </si>
  <si>
    <t>AYUDAS SOCIALES</t>
  </si>
  <si>
    <t>52410</t>
  </si>
  <si>
    <t>Ayudas sociales a personas</t>
  </si>
  <si>
    <t>52410-1</t>
  </si>
  <si>
    <t xml:space="preserve">  Ayudas sociales a personas </t>
  </si>
  <si>
    <t>52420</t>
  </si>
  <si>
    <t xml:space="preserve">Becas   </t>
  </si>
  <si>
    <t>52420-1</t>
  </si>
  <si>
    <t>Becas y otras ayudas para programas de capacitación</t>
  </si>
  <si>
    <t>52430</t>
  </si>
  <si>
    <t>Ayudas sociales a instituciones</t>
  </si>
  <si>
    <t>52430-1</t>
  </si>
  <si>
    <t xml:space="preserve">  Ayudas sociales a instituciones de enseñanza</t>
  </si>
  <si>
    <t>52430-2</t>
  </si>
  <si>
    <t xml:space="preserve">  Ayudas sociales a actividades científicas o académicas</t>
  </si>
  <si>
    <t>52430-3</t>
  </si>
  <si>
    <t xml:space="preserve">  Ayudas sociales a instituciones sin fines de lucro</t>
  </si>
  <si>
    <t>52430-4</t>
  </si>
  <si>
    <t xml:space="preserve">  Ayudas sociales a cooperativas</t>
  </si>
  <si>
    <t>52430-5</t>
  </si>
  <si>
    <t xml:space="preserve">  Ayudas sociales a entidades de interés público</t>
  </si>
  <si>
    <t>52440</t>
  </si>
  <si>
    <t>Ayudas sociales por desastres naturales y otros siniestros</t>
  </si>
  <si>
    <t>52440-1</t>
  </si>
  <si>
    <t xml:space="preserve">  Ayudas por desastres naturales y otros siniestros</t>
  </si>
  <si>
    <t>52500</t>
  </si>
  <si>
    <t>PENSIONES Y JUBILACIONES</t>
  </si>
  <si>
    <t>52510</t>
  </si>
  <si>
    <t>Pensiones</t>
  </si>
  <si>
    <t>52510-1</t>
  </si>
  <si>
    <t xml:space="preserve">  Pensiones</t>
  </si>
  <si>
    <t>52520</t>
  </si>
  <si>
    <t>Jubilaciones</t>
  </si>
  <si>
    <t>52520-1</t>
  </si>
  <si>
    <t xml:space="preserve">  Jubilaciones</t>
  </si>
  <si>
    <t>52590</t>
  </si>
  <si>
    <t>Otras pensiones y jubilaciones</t>
  </si>
  <si>
    <t>52590-1</t>
  </si>
  <si>
    <t xml:space="preserve">  Otras pensiones y jubilaciones</t>
  </si>
  <si>
    <t>52600</t>
  </si>
  <si>
    <t>TRANSFERENCIAS A FIDEICOMISOS, MANDATOS Y CONTRATOS ANÁLOGOS</t>
  </si>
  <si>
    <t>52610</t>
  </si>
  <si>
    <t>Transferencias a fideicomisos, mandatos y contratos análogos al gobierno</t>
  </si>
  <si>
    <t>52610-1</t>
  </si>
  <si>
    <t xml:space="preserve">  Transferencias a fideicomisos del Poder Ejecutivo</t>
  </si>
  <si>
    <t>52610-2</t>
  </si>
  <si>
    <t xml:space="preserve">  Transferencias a fideicomisos del Poder Legislativo</t>
  </si>
  <si>
    <t>52610-3</t>
  </si>
  <si>
    <t xml:space="preserve">  Transferencias a fideicomisos del Poder Judicial</t>
  </si>
  <si>
    <t>52620</t>
  </si>
  <si>
    <t>Transferencias a fideicomisos, mandatos y contratos análogos a entidades paraestatales</t>
  </si>
  <si>
    <t xml:space="preserve">  Transferencias a fideicomisos públicos de entidades paraestatales no empresariales y no financieras</t>
  </si>
  <si>
    <t xml:space="preserve">  Transferencias a fideicomisos públicos de entidades paraestatales empresariales y no financieras</t>
  </si>
  <si>
    <t xml:space="preserve">  Transferencias a fideicomisos de instituciones públicas financieras</t>
  </si>
  <si>
    <t>52610-4</t>
  </si>
  <si>
    <t xml:space="preserve">  Otras transferencias a fideicomisos   </t>
  </si>
  <si>
    <t>52700</t>
  </si>
  <si>
    <t>TRANSFERENCIAS A LA SEGURIDAD SOCIAL</t>
  </si>
  <si>
    <t>52710</t>
  </si>
  <si>
    <t>Transferencias por obligaciones de ley</t>
  </si>
  <si>
    <t>52710-1</t>
  </si>
  <si>
    <t xml:space="preserve">  Transferencias por obligación de ley</t>
  </si>
  <si>
    <t>52800</t>
  </si>
  <si>
    <t>DONATIVOS</t>
  </si>
  <si>
    <t>52810</t>
  </si>
  <si>
    <t>Donativos a instituciones sin fines de lucro</t>
  </si>
  <si>
    <t>52810-1</t>
  </si>
  <si>
    <t xml:space="preserve">  Donativos a instituciones sin fines de lucro</t>
  </si>
  <si>
    <t>52820</t>
  </si>
  <si>
    <t>Donativos a entidades federativas y municipios</t>
  </si>
  <si>
    <t>52820-1</t>
  </si>
  <si>
    <t xml:space="preserve">  Donativos a entidades federativas </t>
  </si>
  <si>
    <t>52830</t>
  </si>
  <si>
    <t>Donativos a fideicomisos, mandatos y contratos análogos privados</t>
  </si>
  <si>
    <t>52830-1</t>
  </si>
  <si>
    <t xml:space="preserve">  Donativos a fideicomisos privados</t>
  </si>
  <si>
    <t>52840</t>
  </si>
  <si>
    <t>Donativos a fideicomisos, mandatos y contratos análogos estatales</t>
  </si>
  <si>
    <t>52840-1</t>
  </si>
  <si>
    <t xml:space="preserve">  Donativos a fideicomisos estatales</t>
  </si>
  <si>
    <t>52850</t>
  </si>
  <si>
    <t>Donativos internacional</t>
  </si>
  <si>
    <t>52850-1</t>
  </si>
  <si>
    <t xml:space="preserve">  Donativos internacional</t>
  </si>
  <si>
    <t>52900</t>
  </si>
  <si>
    <t>TRANSFERENCIAS AL EXTERIOR</t>
  </si>
  <si>
    <t>52910</t>
  </si>
  <si>
    <t>Transferencias al exterior a gobiernos extranjeros y organismos internacionales</t>
  </si>
  <si>
    <t>52910-1</t>
  </si>
  <si>
    <t>Transferencias para gobiernos extranjeros</t>
  </si>
  <si>
    <t>52910-2</t>
  </si>
  <si>
    <t>Transferencias para organismos internacionales</t>
  </si>
  <si>
    <t>52920</t>
  </si>
  <si>
    <t>Transferencias al sector privado externo</t>
  </si>
  <si>
    <t>52920-1</t>
  </si>
  <si>
    <t xml:space="preserve">  Transferencias para el sector privado externo</t>
  </si>
  <si>
    <t>53000</t>
  </si>
  <si>
    <t xml:space="preserve"> PARTICIPACIONES Y APORTACIONES</t>
  </si>
  <si>
    <t>53100</t>
  </si>
  <si>
    <t>PARTICIPACIONES</t>
  </si>
  <si>
    <t>53110</t>
  </si>
  <si>
    <t>Participaciones de la federación a entidades federativas y municipios</t>
  </si>
  <si>
    <t>53110-1</t>
  </si>
  <si>
    <t xml:space="preserve">  Fondo general de participaciones</t>
  </si>
  <si>
    <t>53110-2</t>
  </si>
  <si>
    <t xml:space="preserve">  Otros conceptos participables de la Federación a entidades federativas</t>
  </si>
  <si>
    <t>53110-3</t>
  </si>
  <si>
    <t xml:space="preserve">  Fondo de fomento municipal</t>
  </si>
  <si>
    <t>53120</t>
  </si>
  <si>
    <t>Participaciones de las entidades federativas a los municipios</t>
  </si>
  <si>
    <t>53120-1</t>
  </si>
  <si>
    <t xml:space="preserve">  Participaciones de las entidades federativas a los municipios</t>
  </si>
  <si>
    <t>53120-2</t>
  </si>
  <si>
    <t xml:space="preserve">  Otros conceptos participables de la Federación a municipios</t>
  </si>
  <si>
    <t>53120-3</t>
  </si>
  <si>
    <t xml:space="preserve">  Convenios de colaboración administrativa</t>
  </si>
  <si>
    <t>53200</t>
  </si>
  <si>
    <t>APORTACIONES</t>
  </si>
  <si>
    <t>53210</t>
  </si>
  <si>
    <t>Aportaciones de la federación a entidades federativas y municipios</t>
  </si>
  <si>
    <t>53210-1</t>
  </si>
  <si>
    <t xml:space="preserve">  Aportaciones de la Federación a las entidades federativas</t>
  </si>
  <si>
    <t>53210-2</t>
  </si>
  <si>
    <t xml:space="preserve">  Aportaciones de la Federación a municipios</t>
  </si>
  <si>
    <t>53210-3</t>
  </si>
  <si>
    <t xml:space="preserve">  Aportaciones  previstas en leyes y decretos al sistema de protección social</t>
  </si>
  <si>
    <t>53210-4</t>
  </si>
  <si>
    <t xml:space="preserve">  Aportaciones previstas en leyes y decretos compensatorias a entidades federativas y municipios</t>
  </si>
  <si>
    <t>53220</t>
  </si>
  <si>
    <t>Aportaciones de las entidades federativas a los municipios</t>
  </si>
  <si>
    <t>53220-1</t>
  </si>
  <si>
    <t xml:space="preserve">  Aportaciones de las entidades federativas a los municipios</t>
  </si>
  <si>
    <t>53300</t>
  </si>
  <si>
    <t>CONVENIOS</t>
  </si>
  <si>
    <t>53310</t>
  </si>
  <si>
    <t>Convenios de reasignación</t>
  </si>
  <si>
    <t>53310-1</t>
  </si>
  <si>
    <t xml:space="preserve">  Convenios de reasignación</t>
  </si>
  <si>
    <t>53320</t>
  </si>
  <si>
    <t>Convenios de descentralización y otros</t>
  </si>
  <si>
    <t>53320-1</t>
  </si>
  <si>
    <t xml:space="preserve">  Convenios de descentralización</t>
  </si>
  <si>
    <t>53320-2</t>
  </si>
  <si>
    <t xml:space="preserve">  Otros convenios</t>
  </si>
  <si>
    <t>54000</t>
  </si>
  <si>
    <t xml:space="preserve"> INTERESES, COMISIONES Y OTROS GASTOS DE LA DEUDA PÚBLICA</t>
  </si>
  <si>
    <t>54100</t>
  </si>
  <si>
    <t>INTERESES DE LA DEUDA PÚBLICA</t>
  </si>
  <si>
    <t>54110</t>
  </si>
  <si>
    <t>Intereses de la deuda pública interna</t>
  </si>
  <si>
    <t>54110-1</t>
  </si>
  <si>
    <t xml:space="preserve">  Intereses de la deuda interna con instituciones de crédito</t>
  </si>
  <si>
    <t>54110-2</t>
  </si>
  <si>
    <t xml:space="preserve">  Intereses derivados de la colocación de títulos y valores</t>
  </si>
  <si>
    <t>54110-3</t>
  </si>
  <si>
    <t xml:space="preserve">  Intereses por arrendamientos  financieros nacionales</t>
  </si>
  <si>
    <t>54120</t>
  </si>
  <si>
    <t>Intereses de la deuda pública externa</t>
  </si>
  <si>
    <t>54120-1</t>
  </si>
  <si>
    <t xml:space="preserve">  Intereses de la deuda externa con instituciones de crédito </t>
  </si>
  <si>
    <t>54120-2</t>
  </si>
  <si>
    <t xml:space="preserve">  Intereses de la deuda con organismos financieros internacionales</t>
  </si>
  <si>
    <t>54120-3</t>
  </si>
  <si>
    <t xml:space="preserve">  Intereses de la deuda bilateral  </t>
  </si>
  <si>
    <t>54120-4</t>
  </si>
  <si>
    <t xml:space="preserve">  Intereses derivados de la colocación de títulos y valores en el exterior</t>
  </si>
  <si>
    <t>54120-5</t>
  </si>
  <si>
    <t xml:space="preserve">  Intereses por arrendamientos financieros internacionales</t>
  </si>
  <si>
    <t>54200</t>
  </si>
  <si>
    <t>COMISIONES DE LA DEUDA PÚBLICA</t>
  </si>
  <si>
    <t>54210</t>
  </si>
  <si>
    <t>Comisiones de la deuda pública interna</t>
  </si>
  <si>
    <t>54210-1</t>
  </si>
  <si>
    <t xml:space="preserve">  Comisiones de la deuda pública interna</t>
  </si>
  <si>
    <t>54220</t>
  </si>
  <si>
    <t>Comisiones de la deuda pública externa</t>
  </si>
  <si>
    <t>54220-1</t>
  </si>
  <si>
    <t xml:space="preserve">  Comisiones de la deuda pública externa</t>
  </si>
  <si>
    <t>54300</t>
  </si>
  <si>
    <t>GASTOS DE LA DEUDA PÚBLICA</t>
  </si>
  <si>
    <t>54310</t>
  </si>
  <si>
    <t>Gastos de la deuda pública interna</t>
  </si>
  <si>
    <t>54310-1</t>
  </si>
  <si>
    <t xml:space="preserve">  Gastos de la deuda pública interna</t>
  </si>
  <si>
    <t>54320</t>
  </si>
  <si>
    <t>Gastos de la deuda pública externa</t>
  </si>
  <si>
    <t>54320-1</t>
  </si>
  <si>
    <t xml:space="preserve">  Gastos de la deuda pública externa</t>
  </si>
  <si>
    <t>54400</t>
  </si>
  <si>
    <t>COSTO POR COBERTURAS</t>
  </si>
  <si>
    <t>54410</t>
  </si>
  <si>
    <t>Costo por coberturas</t>
  </si>
  <si>
    <t>54410-1</t>
  </si>
  <si>
    <t xml:space="preserve">  Costo por coberturas</t>
  </si>
  <si>
    <t>54500</t>
  </si>
  <si>
    <t>APOYOS FINANCIEROS</t>
  </si>
  <si>
    <t>54510</t>
  </si>
  <si>
    <t>Apoyos financieros a intermediarios</t>
  </si>
  <si>
    <t>54510-1</t>
  </si>
  <si>
    <t xml:space="preserve">  Apoyos financieros a intermediarios</t>
  </si>
  <si>
    <t>54520</t>
  </si>
  <si>
    <t>Apoyos financieros a ahorradores y deudores del sistema financiero nacional</t>
  </si>
  <si>
    <t>54520-1</t>
  </si>
  <si>
    <t xml:space="preserve">  Apoyos financieros a ahorradores y deudores del sistema financiero nacional</t>
  </si>
  <si>
    <t>55000</t>
  </si>
  <si>
    <t xml:space="preserve"> OTROS GASTOS Y PÉRDIDAS EXTRAORDINARIAS</t>
  </si>
  <si>
    <t>55100</t>
  </si>
  <si>
    <t>ESTIMACIONES, DEPRECIACIONES, DETERIOROS, OBSOLESCENCIA Y AMORTIZACIONES</t>
  </si>
  <si>
    <t>55110</t>
  </si>
  <si>
    <t>Estimaciones de pérdida por deterioro de activos circulantes</t>
  </si>
  <si>
    <t>55120</t>
  </si>
  <si>
    <t>Estimaciones de pérdida por deterioro de activo no circulante</t>
  </si>
  <si>
    <t>55130</t>
  </si>
  <si>
    <t>Depreciación de bienes inmuebles</t>
  </si>
  <si>
    <t>55140</t>
  </si>
  <si>
    <t>Depreciación de infraestructura</t>
  </si>
  <si>
    <t>55150</t>
  </si>
  <si>
    <t>Depreciación de bienes muebles</t>
  </si>
  <si>
    <t>55160</t>
  </si>
  <si>
    <t>Deterioro de bienes</t>
  </si>
  <si>
    <t>55170</t>
  </si>
  <si>
    <t>Amortización de activos intangibles</t>
  </si>
  <si>
    <t>55180</t>
  </si>
  <si>
    <t>Disminución de bienes por pérdida u obsolescencia</t>
  </si>
  <si>
    <t>55200</t>
  </si>
  <si>
    <t xml:space="preserve">PROVISIONES  </t>
  </si>
  <si>
    <t>55210</t>
  </si>
  <si>
    <t>Provisiones de pasivos a corto plazo</t>
  </si>
  <si>
    <t>55220</t>
  </si>
  <si>
    <t>Provisiones de pasivos a largo plazo</t>
  </si>
  <si>
    <t>55300</t>
  </si>
  <si>
    <t>DISMINUCIÓN DE INVENTARIOS</t>
  </si>
  <si>
    <t>55310</t>
  </si>
  <si>
    <t>Disminución de inventarios de mercancías para venta</t>
  </si>
  <si>
    <t>55320</t>
  </si>
  <si>
    <t>Disminución de inventarios de mercancías terminadas</t>
  </si>
  <si>
    <t>55330</t>
  </si>
  <si>
    <t>Disminución de inventarios de mercancías en proceso de elaboración</t>
  </si>
  <si>
    <t>55340</t>
  </si>
  <si>
    <t>Disminución de inventarios de materias primas, materiales y suministros para producción</t>
  </si>
  <si>
    <t>55350</t>
  </si>
  <si>
    <t>Disminución de almacén de materiales y suministros de consumo</t>
  </si>
  <si>
    <t>55900</t>
  </si>
  <si>
    <t>OTROS GASTOS</t>
  </si>
  <si>
    <t>55910</t>
  </si>
  <si>
    <t>Gastos de ejercicios anteriores</t>
  </si>
  <si>
    <t>55920</t>
  </si>
  <si>
    <t>Pérdidas por responsabilidades</t>
  </si>
  <si>
    <t>55930</t>
  </si>
  <si>
    <t>Bonificaciones y descuentos otorgados</t>
  </si>
  <si>
    <t>55940</t>
  </si>
  <si>
    <t>Diferencias por tipo de cambio negativas</t>
  </si>
  <si>
    <t>55950</t>
  </si>
  <si>
    <t>Diferencias de cotizaciones negativas en valores negociables</t>
  </si>
  <si>
    <t>55960</t>
  </si>
  <si>
    <t>55970</t>
  </si>
  <si>
    <t>Pérdidas por participación patrimonial</t>
  </si>
  <si>
    <t>55980</t>
  </si>
  <si>
    <t>Diferencias por reestructuración de deuda pública negativas</t>
  </si>
  <si>
    <t>55990</t>
  </si>
  <si>
    <t>Otros gastos varios</t>
  </si>
  <si>
    <t>56000</t>
  </si>
  <si>
    <t xml:space="preserve"> INVERSIÓN PÚBLICA</t>
  </si>
  <si>
    <t>56100</t>
  </si>
  <si>
    <t>INVERSIÓN PÚBLICA NO CAPITALIZABLE</t>
  </si>
  <si>
    <t>56110</t>
  </si>
  <si>
    <t>Construcción en bienes no capitalizables</t>
  </si>
  <si>
    <t>TOTAL DE GASTOS Y OTRAS PERDIDAS</t>
  </si>
  <si>
    <t>RESULTADO DEL EJERCICIO (AHORRO/DESAHORRO)</t>
  </si>
  <si>
    <t>Bajo protesta de decir verdad declaramos que los estados financieros y sus notas, son razonablemente correctos y son responsabilidad del emisor.</t>
  </si>
  <si>
    <t xml:space="preserve"> </t>
  </si>
  <si>
    <t>ASEJ2024-14-22-07-2024-1</t>
  </si>
  <si>
    <t>LIC. JUAN FRANCISCO RAMIREZ SALCIDO</t>
  </si>
  <si>
    <t>MTRO. LUIS GARCÌA SOTELO</t>
  </si>
  <si>
    <t>PRESIDENTE INTERINO DEL MUNICIPIO DE GUADALAJARA</t>
  </si>
  <si>
    <t>TESORERO MUNICIPAL</t>
  </si>
  <si>
    <t xml:space="preserve">(Cifras en pesos)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</si>
</sst>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5">
    <font>
      <sz val="11"/>
      <color theme="1"/>
      <name val="Calibri"/>
      <scheme val="minor"/>
    </font>
    <font>
      <b/>
      <sz val="18"/>
      <color theme="1"/>
      <name val="Calibri"/>
    </font>
    <font>
      <sz val="11"/>
      <color theme="1"/>
      <name val="Calibri"/>
    </font>
    <font>
      <b/>
      <sz val="16"/>
      <color theme="1"/>
      <name val="Calibri"/>
    </font>
    <font>
      <b/>
      <sz val="14"/>
      <color theme="1"/>
      <name val="Calibri"/>
    </font>
    <font>
      <sz val="11"/>
      <name val="Calibri"/>
    </font>
    <font>
      <sz val="16"/>
      <color theme="1"/>
      <name val="Calibri"/>
    </font>
    <font>
      <b/>
      <sz val="11"/>
      <color theme="1"/>
      <name val="Calibri"/>
    </font>
    <font>
      <b/>
      <sz val="12"/>
      <color theme="1"/>
      <name val="Calibri"/>
    </font>
    <font>
      <i/>
      <sz val="11"/>
      <color theme="1"/>
      <name val="Calibri"/>
    </font>
    <font>
      <b/>
      <sz val="12"/>
      <color rgb="FF000000"/>
      <name val="Calibri"/>
    </font>
    <font>
      <b/>
      <i/>
      <sz val="12"/>
      <color rgb="FF000000"/>
      <name val="Calibri"/>
    </font>
    <font>
      <b/>
      <sz val="14"/>
      <color rgb="FF000000"/>
      <name val="Calibri"/>
    </font>
    <font>
      <sz val="14"/>
      <color theme="1"/>
      <name val="Calibri"/>
    </font>
    <font>
      <sz val="26"/>
      <color theme="1"/>
      <name val="C39HrP24DhT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hair">
        <color rgb="FFD8D8D8"/>
      </bottom>
      <diagonal/>
    </border>
    <border>
      <left/>
      <right/>
      <top/>
      <bottom style="hair">
        <color rgb="FFD8D8D8"/>
      </bottom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 style="hair">
        <color rgb="FFD8D8D8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0" fillId="0" borderId="0" xfId="0" applyFont="1" applyAlignment="1"/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6" fillId="0" borderId="0" xfId="0" applyFont="1"/>
    <xf numFmtId="0" fontId="7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64" fontId="2" fillId="0" borderId="3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4" fontId="8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/>
    </xf>
    <xf numFmtId="4" fontId="7" fillId="0" borderId="4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left"/>
    </xf>
    <xf numFmtId="4" fontId="2" fillId="0" borderId="4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vertical="center"/>
    </xf>
    <xf numFmtId="0" fontId="7" fillId="0" borderId="0" xfId="0" applyFont="1"/>
    <xf numFmtId="4" fontId="7" fillId="0" borderId="5" xfId="0" applyNumberFormat="1" applyFont="1" applyBorder="1" applyAlignment="1">
      <alignment horizontal="right" vertical="center"/>
    </xf>
    <xf numFmtId="4" fontId="8" fillId="0" borderId="3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2" fillId="0" borderId="4" xfId="0" applyFont="1" applyBorder="1"/>
    <xf numFmtId="4" fontId="8" fillId="0" borderId="6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right" vertical="center"/>
    </xf>
    <xf numFmtId="0" fontId="13" fillId="0" borderId="0" xfId="0" applyFont="1"/>
    <xf numFmtId="0" fontId="7" fillId="0" borderId="0" xfId="0" applyFont="1" applyAlignment="1">
      <alignment vertical="top"/>
    </xf>
    <xf numFmtId="0" fontId="2" fillId="0" borderId="0" xfId="0" applyFont="1" applyAlignment="1">
      <alignment horizontal="center"/>
    </xf>
    <xf numFmtId="0" fontId="11" fillId="0" borderId="4" xfId="0" applyFont="1" applyBorder="1" applyAlignment="1">
      <alignment horizontal="right" vertical="center"/>
    </xf>
    <xf numFmtId="0" fontId="5" fillId="0" borderId="4" xfId="0" applyFont="1" applyBorder="1"/>
    <xf numFmtId="0" fontId="4" fillId="0" borderId="0" xfId="0" applyFont="1" applyAlignment="1">
      <alignment horizontal="right"/>
    </xf>
    <xf numFmtId="0" fontId="0" fillId="0" borderId="0" xfId="0" applyFont="1" applyAlignment="1"/>
    <xf numFmtId="0" fontId="2" fillId="0" borderId="1" xfId="0" applyFont="1" applyBorder="1" applyAlignment="1">
      <alignment horizontal="center"/>
    </xf>
    <xf numFmtId="0" fontId="5" fillId="0" borderId="1" xfId="0" applyFont="1" applyBorder="1"/>
    <xf numFmtId="0" fontId="14" fillId="0" borderId="0" xfId="0" applyFont="1" applyAlignment="1">
      <alignment horizontal="center"/>
    </xf>
    <xf numFmtId="0" fontId="8" fillId="0" borderId="8" xfId="0" applyFont="1" applyBorder="1" applyAlignment="1">
      <alignment horizontal="center" wrapText="1"/>
    </xf>
    <xf numFmtId="0" fontId="5" fillId="0" borderId="8" xfId="0" applyFont="1" applyBorder="1"/>
    <xf numFmtId="0" fontId="8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s%20(5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"/>
      <sheetName val="BD"/>
      <sheetName val="Validacion"/>
      <sheetName val="Balanza"/>
      <sheetName val="F3"/>
      <sheetName val="F9-IDP"/>
      <sheetName val="F9-EDP"/>
      <sheetName val="F9-IAO"/>
      <sheetName val="F10"/>
      <sheetName val="F11"/>
      <sheetName val="F13"/>
      <sheetName val="F18A"/>
      <sheetName val="F19A"/>
      <sheetName val="F21"/>
      <sheetName val="F22"/>
      <sheetName val="F23"/>
      <sheetName val="F1"/>
      <sheetName val="F1A"/>
      <sheetName val="F1LDF"/>
      <sheetName val="F6"/>
      <sheetName val="F6A"/>
      <sheetName val="F2"/>
      <sheetName val="F4A1"/>
      <sheetName val="F4A2"/>
      <sheetName val="F5"/>
      <sheetName val="F7"/>
      <sheetName val="F7A"/>
      <sheetName val="F7B"/>
      <sheetName val="F8"/>
      <sheetName val="F8B"/>
      <sheetName val="F12"/>
      <sheetName val="F16"/>
      <sheetName val="F17"/>
      <sheetName val="F18"/>
      <sheetName val="F19"/>
    </sheetNames>
    <sheetDataSet>
      <sheetData sheetId="0"/>
      <sheetData sheetId="1"/>
      <sheetData sheetId="2">
        <row r="185">
          <cell r="F185">
            <v>2024</v>
          </cell>
        </row>
        <row r="186">
          <cell r="F186">
            <v>2023</v>
          </cell>
        </row>
      </sheetData>
      <sheetData sheetId="3">
        <row r="200">
          <cell r="D200">
            <v>36202667.68</v>
          </cell>
          <cell r="H200">
            <v>13700077.039999999</v>
          </cell>
        </row>
        <row r="202">
          <cell r="D202">
            <v>1548431222.6300001</v>
          </cell>
          <cell r="H202">
            <v>1497242186.95</v>
          </cell>
        </row>
        <row r="203">
          <cell r="D203">
            <v>809741197.97000003</v>
          </cell>
          <cell r="H203">
            <v>444064772.56</v>
          </cell>
        </row>
        <row r="204">
          <cell r="D204">
            <v>84879161.010000005</v>
          </cell>
          <cell r="H204">
            <v>26766866.41</v>
          </cell>
        </row>
        <row r="210">
          <cell r="D210">
            <v>58941901.890000001</v>
          </cell>
          <cell r="H210">
            <v>27127793.210000001</v>
          </cell>
        </row>
        <row r="211">
          <cell r="D211">
            <v>973691.62</v>
          </cell>
          <cell r="H211">
            <v>248088.89</v>
          </cell>
        </row>
        <row r="212">
          <cell r="D212">
            <v>71448515.670000002</v>
          </cell>
          <cell r="H212">
            <v>36987919.469999999</v>
          </cell>
        </row>
        <row r="213">
          <cell r="D213">
            <v>24380486.199999999</v>
          </cell>
          <cell r="H213">
            <v>13989044.210000001</v>
          </cell>
        </row>
        <row r="214">
          <cell r="D214">
            <v>33493491.890000001</v>
          </cell>
          <cell r="H214">
            <v>14740882.66</v>
          </cell>
        </row>
        <row r="216">
          <cell r="H216">
            <v>0</v>
          </cell>
        </row>
        <row r="218">
          <cell r="D218">
            <v>20460113.289999999</v>
          </cell>
          <cell r="H218">
            <v>17842553.82</v>
          </cell>
        </row>
        <row r="227">
          <cell r="D227">
            <v>490355.75</v>
          </cell>
          <cell r="H227">
            <v>0</v>
          </cell>
        </row>
        <row r="229">
          <cell r="H229">
            <v>297544.75</v>
          </cell>
        </row>
        <row r="232">
          <cell r="D232">
            <v>181427209.02000001</v>
          </cell>
          <cell r="H232">
            <v>85461280.109999999</v>
          </cell>
        </row>
        <row r="233">
          <cell r="D233">
            <v>26582040.739999998</v>
          </cell>
          <cell r="H233">
            <v>19848190.329999998</v>
          </cell>
        </row>
        <row r="234">
          <cell r="D234">
            <v>55437561.390000001</v>
          </cell>
          <cell r="H234">
            <v>44769451.170000002</v>
          </cell>
        </row>
        <row r="235">
          <cell r="D235">
            <v>110806537.91</v>
          </cell>
          <cell r="H235">
            <v>59154259.740000002</v>
          </cell>
        </row>
        <row r="238">
          <cell r="D238">
            <v>126868416.23</v>
          </cell>
          <cell r="H238">
            <v>122497672.63</v>
          </cell>
        </row>
        <row r="239">
          <cell r="D239">
            <v>68319661.859999999</v>
          </cell>
          <cell r="H239">
            <v>52800531.380000003</v>
          </cell>
        </row>
        <row r="240">
          <cell r="D240">
            <v>447718660</v>
          </cell>
          <cell r="H240">
            <v>175022632.27000001</v>
          </cell>
        </row>
        <row r="241">
          <cell r="D241">
            <v>40161.17</v>
          </cell>
          <cell r="H241">
            <v>79087.47</v>
          </cell>
        </row>
        <row r="242">
          <cell r="D242">
            <v>3639906.94</v>
          </cell>
          <cell r="H242">
            <v>1704326.68</v>
          </cell>
        </row>
        <row r="243">
          <cell r="D243">
            <v>72692573.780000001</v>
          </cell>
          <cell r="H243">
            <v>41177628.030000001</v>
          </cell>
        </row>
        <row r="244">
          <cell r="D244">
            <v>3803740.08</v>
          </cell>
          <cell r="H244">
            <v>1740005.82</v>
          </cell>
        </row>
        <row r="245">
          <cell r="D245">
            <v>12373705</v>
          </cell>
          <cell r="H245">
            <v>6765886.7999999998</v>
          </cell>
        </row>
        <row r="246">
          <cell r="D246">
            <v>5518522.3499999996</v>
          </cell>
          <cell r="H246">
            <v>13730865.75</v>
          </cell>
        </row>
        <row r="247">
          <cell r="H247">
            <v>0</v>
          </cell>
        </row>
        <row r="248">
          <cell r="D248">
            <v>69951498.799999997</v>
          </cell>
          <cell r="H248">
            <v>32268180</v>
          </cell>
        </row>
        <row r="249">
          <cell r="D249">
            <v>15857818</v>
          </cell>
          <cell r="H249">
            <v>7840229</v>
          </cell>
        </row>
        <row r="250">
          <cell r="D250">
            <v>60853965.200000003</v>
          </cell>
          <cell r="H250">
            <v>23385224.300000001</v>
          </cell>
        </row>
        <row r="251">
          <cell r="D251">
            <v>11785079.27</v>
          </cell>
          <cell r="H251">
            <v>6615920</v>
          </cell>
        </row>
        <row r="253">
          <cell r="D253">
            <v>9949902.6199999992</v>
          </cell>
          <cell r="H253">
            <v>3288913.21</v>
          </cell>
        </row>
        <row r="254">
          <cell r="D254">
            <v>7211403.71</v>
          </cell>
          <cell r="H254">
            <v>2829923.35</v>
          </cell>
        </row>
        <row r="255">
          <cell r="D255">
            <v>13116829.85</v>
          </cell>
          <cell r="H255">
            <v>8663008.3900000006</v>
          </cell>
        </row>
        <row r="256">
          <cell r="D256">
            <v>1201893.1499999999</v>
          </cell>
          <cell r="H256">
            <v>2712192.51</v>
          </cell>
        </row>
        <row r="257">
          <cell r="D257">
            <v>6365673.1799999997</v>
          </cell>
          <cell r="H257">
            <v>2291963.41</v>
          </cell>
        </row>
        <row r="259">
          <cell r="H259">
            <v>0</v>
          </cell>
        </row>
        <row r="261">
          <cell r="D261">
            <v>63367165.390000001</v>
          </cell>
          <cell r="H261">
            <v>31991723.050000001</v>
          </cell>
        </row>
        <row r="264">
          <cell r="D264">
            <v>267338.3</v>
          </cell>
          <cell r="H264">
            <v>137721.79999999999</v>
          </cell>
        </row>
        <row r="265">
          <cell r="D265">
            <v>189635736.97</v>
          </cell>
          <cell r="H265">
            <v>100442577.43000001</v>
          </cell>
        </row>
        <row r="269">
          <cell r="H269">
            <v>0</v>
          </cell>
        </row>
        <row r="274">
          <cell r="D274">
            <v>106932530.95999999</v>
          </cell>
          <cell r="H274">
            <v>54168277.450000003</v>
          </cell>
        </row>
        <row r="276">
          <cell r="D276">
            <v>7421323.9900000002</v>
          </cell>
          <cell r="H276">
            <v>706993.9</v>
          </cell>
        </row>
        <row r="278">
          <cell r="D278">
            <v>2095952.71</v>
          </cell>
          <cell r="H278">
            <v>0</v>
          </cell>
        </row>
        <row r="280">
          <cell r="H280">
            <v>4326685.59</v>
          </cell>
        </row>
        <row r="282">
          <cell r="H282">
            <v>0</v>
          </cell>
        </row>
        <row r="285">
          <cell r="D285">
            <v>961411.75</v>
          </cell>
          <cell r="H285">
            <v>305831.90999999997</v>
          </cell>
        </row>
        <row r="286">
          <cell r="H286">
            <v>0</v>
          </cell>
        </row>
        <row r="287">
          <cell r="H287">
            <v>0</v>
          </cell>
        </row>
        <row r="288">
          <cell r="H288">
            <v>0</v>
          </cell>
        </row>
        <row r="289">
          <cell r="H289">
            <v>0</v>
          </cell>
        </row>
        <row r="291">
          <cell r="D291">
            <v>33313636.32</v>
          </cell>
          <cell r="H291">
            <v>912836.27</v>
          </cell>
        </row>
        <row r="294">
          <cell r="H294">
            <v>0</v>
          </cell>
        </row>
        <row r="297">
          <cell r="H297">
            <v>0</v>
          </cell>
        </row>
        <row r="302">
          <cell r="H302">
            <v>0</v>
          </cell>
        </row>
        <row r="310">
          <cell r="D310">
            <v>2367486112.4000001</v>
          </cell>
          <cell r="H310">
            <v>1385567861.51</v>
          </cell>
        </row>
        <row r="311">
          <cell r="D311">
            <v>362698133.80000001</v>
          </cell>
          <cell r="H311">
            <v>221580550.69</v>
          </cell>
        </row>
        <row r="312">
          <cell r="D312">
            <v>501547355.75</v>
          </cell>
          <cell r="H312">
            <v>237413071.53</v>
          </cell>
        </row>
        <row r="313">
          <cell r="H313">
            <v>0</v>
          </cell>
        </row>
        <row r="314">
          <cell r="H314">
            <v>0</v>
          </cell>
        </row>
        <row r="315">
          <cell r="D315">
            <v>74693541.700000003</v>
          </cell>
          <cell r="H315">
            <v>35886860.530000001</v>
          </cell>
        </row>
        <row r="316">
          <cell r="H316">
            <v>0</v>
          </cell>
        </row>
        <row r="317">
          <cell r="H317">
            <v>0</v>
          </cell>
        </row>
        <row r="318">
          <cell r="D318">
            <v>34994673.759999998</v>
          </cell>
          <cell r="H318">
            <v>17032145.559999999</v>
          </cell>
        </row>
        <row r="319">
          <cell r="D319">
            <v>634883883.95000005</v>
          </cell>
          <cell r="H319">
            <v>411735201.97000003</v>
          </cell>
        </row>
        <row r="320">
          <cell r="D320">
            <v>155577264.03</v>
          </cell>
          <cell r="H320">
            <v>0</v>
          </cell>
        </row>
        <row r="321">
          <cell r="D321">
            <v>962677871.80999994</v>
          </cell>
          <cell r="H321">
            <v>536105000.47000003</v>
          </cell>
        </row>
        <row r="323">
          <cell r="D323">
            <v>146394250.69999999</v>
          </cell>
          <cell r="H323">
            <v>82101361.230000004</v>
          </cell>
        </row>
        <row r="324">
          <cell r="D324">
            <v>1238865524.1099999</v>
          </cell>
          <cell r="H324">
            <v>638619715.5</v>
          </cell>
        </row>
        <row r="326">
          <cell r="D326">
            <v>458884.03</v>
          </cell>
          <cell r="H326">
            <v>974344.06</v>
          </cell>
        </row>
        <row r="327">
          <cell r="D327">
            <v>312950307.62</v>
          </cell>
          <cell r="H327">
            <v>0</v>
          </cell>
        </row>
        <row r="328">
          <cell r="H328">
            <v>0</v>
          </cell>
        </row>
        <row r="329">
          <cell r="H329">
            <v>0</v>
          </cell>
        </row>
        <row r="330">
          <cell r="H330">
            <v>195441.67</v>
          </cell>
        </row>
        <row r="331">
          <cell r="H331">
            <v>0</v>
          </cell>
        </row>
        <row r="333">
          <cell r="D333">
            <v>1352.14</v>
          </cell>
          <cell r="H333">
            <v>364.86</v>
          </cell>
        </row>
        <row r="334">
          <cell r="D334">
            <v>8883391.6799999997</v>
          </cell>
          <cell r="H334">
            <v>4649998.8600000003</v>
          </cell>
        </row>
        <row r="335">
          <cell r="D335">
            <v>74918861.079999998</v>
          </cell>
          <cell r="H335">
            <v>37657093.32</v>
          </cell>
        </row>
        <row r="336">
          <cell r="H336">
            <v>0</v>
          </cell>
        </row>
        <row r="337">
          <cell r="H337">
            <v>0</v>
          </cell>
        </row>
        <row r="339">
          <cell r="H339">
            <v>0</v>
          </cell>
        </row>
        <row r="340">
          <cell r="H340">
            <v>0</v>
          </cell>
        </row>
        <row r="343">
          <cell r="H343">
            <v>0</v>
          </cell>
        </row>
        <row r="344">
          <cell r="H344">
            <v>0</v>
          </cell>
        </row>
        <row r="347">
          <cell r="H347">
            <v>0</v>
          </cell>
        </row>
        <row r="348">
          <cell r="H348">
            <v>0</v>
          </cell>
        </row>
        <row r="351">
          <cell r="H351">
            <v>0</v>
          </cell>
        </row>
        <row r="354">
          <cell r="H354">
            <v>0</v>
          </cell>
        </row>
        <row r="358">
          <cell r="H358">
            <v>0</v>
          </cell>
        </row>
        <row r="360">
          <cell r="H360">
            <v>0</v>
          </cell>
        </row>
        <row r="369">
          <cell r="H369">
            <v>0</v>
          </cell>
        </row>
        <row r="372">
          <cell r="H372">
            <v>0</v>
          </cell>
        </row>
        <row r="376">
          <cell r="D376">
            <v>62343.86</v>
          </cell>
          <cell r="H376">
            <v>0</v>
          </cell>
        </row>
        <row r="378">
          <cell r="H378">
            <v>0</v>
          </cell>
        </row>
        <row r="380">
          <cell r="H380">
            <v>0</v>
          </cell>
        </row>
        <row r="382">
          <cell r="H382">
            <v>0</v>
          </cell>
        </row>
        <row r="384">
          <cell r="H384">
            <v>0</v>
          </cell>
        </row>
        <row r="386">
          <cell r="H386">
            <v>0</v>
          </cell>
        </row>
        <row r="388">
          <cell r="H388">
            <v>0</v>
          </cell>
        </row>
        <row r="393">
          <cell r="C393">
            <v>20261387.030000001</v>
          </cell>
          <cell r="G393">
            <v>10007936.18</v>
          </cell>
        </row>
        <row r="395">
          <cell r="C395">
            <v>2595256200.4299998</v>
          </cell>
          <cell r="G395">
            <v>1321990409.6800001</v>
          </cell>
        </row>
        <row r="398">
          <cell r="C398">
            <v>25586713.800000001</v>
          </cell>
          <cell r="G398">
            <v>14075826</v>
          </cell>
        </row>
        <row r="399">
          <cell r="C399">
            <v>350704696.56999999</v>
          </cell>
          <cell r="G399">
            <v>189868745.63999999</v>
          </cell>
        </row>
        <row r="400">
          <cell r="G400">
            <v>0</v>
          </cell>
        </row>
        <row r="401">
          <cell r="G401">
            <v>0</v>
          </cell>
        </row>
        <row r="403">
          <cell r="C403">
            <v>98102825.379999995</v>
          </cell>
          <cell r="G403">
            <v>57325049.689999998</v>
          </cell>
        </row>
        <row r="404">
          <cell r="C404">
            <v>433856307.55000001</v>
          </cell>
          <cell r="G404">
            <v>22364355.449999999</v>
          </cell>
        </row>
        <row r="405">
          <cell r="C405">
            <v>21109013.039999999</v>
          </cell>
          <cell r="G405">
            <v>11143702.560000001</v>
          </cell>
        </row>
        <row r="406">
          <cell r="G406">
            <v>0</v>
          </cell>
        </row>
        <row r="407">
          <cell r="G407">
            <v>0</v>
          </cell>
        </row>
        <row r="408">
          <cell r="G408">
            <v>0</v>
          </cell>
        </row>
        <row r="409">
          <cell r="G409">
            <v>0</v>
          </cell>
        </row>
        <row r="410">
          <cell r="G410">
            <v>0</v>
          </cell>
        </row>
        <row r="412">
          <cell r="C412">
            <v>688823748.41999996</v>
          </cell>
          <cell r="G412">
            <v>308169770.13999999</v>
          </cell>
        </row>
        <row r="413">
          <cell r="C413">
            <v>89717202.019999996</v>
          </cell>
          <cell r="G413">
            <v>41055995.770000003</v>
          </cell>
        </row>
        <row r="414">
          <cell r="C414">
            <v>56521286.119999997</v>
          </cell>
          <cell r="G414">
            <v>26465008.32</v>
          </cell>
        </row>
        <row r="415">
          <cell r="C415">
            <v>68014348.170000002</v>
          </cell>
          <cell r="G415">
            <v>99568487.340000004</v>
          </cell>
        </row>
        <row r="417">
          <cell r="G417">
            <v>0</v>
          </cell>
        </row>
        <row r="418">
          <cell r="C418">
            <v>759783.27</v>
          </cell>
          <cell r="G418">
            <v>0</v>
          </cell>
        </row>
        <row r="419">
          <cell r="G419">
            <v>0</v>
          </cell>
        </row>
        <row r="420">
          <cell r="C420">
            <v>41853428.5</v>
          </cell>
          <cell r="G420">
            <v>20189684.91</v>
          </cell>
        </row>
        <row r="421">
          <cell r="C421">
            <v>298766.67</v>
          </cell>
          <cell r="G421">
            <v>128766.67</v>
          </cell>
        </row>
        <row r="422">
          <cell r="C422">
            <v>405302175.44</v>
          </cell>
          <cell r="G422">
            <v>198340037.52000001</v>
          </cell>
        </row>
        <row r="424">
          <cell r="G424">
            <v>0</v>
          </cell>
        </row>
        <row r="425">
          <cell r="G425">
            <v>0</v>
          </cell>
        </row>
        <row r="428">
          <cell r="C428">
            <v>6805129.75</v>
          </cell>
          <cell r="G428">
            <v>0</v>
          </cell>
        </row>
        <row r="429">
          <cell r="C429">
            <v>32357.66</v>
          </cell>
          <cell r="G429">
            <v>6503423.71</v>
          </cell>
        </row>
        <row r="430">
          <cell r="C430">
            <v>4060</v>
          </cell>
          <cell r="G430">
            <v>0</v>
          </cell>
        </row>
        <row r="431">
          <cell r="C431">
            <v>2255125.35</v>
          </cell>
          <cell r="G431">
            <v>904.8</v>
          </cell>
        </row>
        <row r="432">
          <cell r="C432">
            <v>1256250.95</v>
          </cell>
          <cell r="G432">
            <v>106678.41</v>
          </cell>
        </row>
        <row r="433">
          <cell r="C433">
            <v>26491459.010000002</v>
          </cell>
          <cell r="G433">
            <v>123875.09</v>
          </cell>
        </row>
        <row r="434">
          <cell r="C434">
            <v>223364.21</v>
          </cell>
          <cell r="G434">
            <v>18214589.539999999</v>
          </cell>
        </row>
        <row r="435">
          <cell r="C435">
            <v>11341849.439999999</v>
          </cell>
          <cell r="G435">
            <v>203650.62</v>
          </cell>
        </row>
        <row r="437">
          <cell r="C437">
            <v>12390977.220000001</v>
          </cell>
          <cell r="G437">
            <v>3584419.77</v>
          </cell>
        </row>
        <row r="438">
          <cell r="C438">
            <v>2770306.37</v>
          </cell>
          <cell r="G438">
            <v>182713.5</v>
          </cell>
        </row>
        <row r="439">
          <cell r="C439">
            <v>564912.85</v>
          </cell>
          <cell r="G439">
            <v>17326.39</v>
          </cell>
        </row>
        <row r="441">
          <cell r="C441">
            <v>4540300.95</v>
          </cell>
          <cell r="G441">
            <v>0</v>
          </cell>
        </row>
        <row r="442">
          <cell r="C442">
            <v>852.5</v>
          </cell>
          <cell r="G442">
            <v>0</v>
          </cell>
        </row>
        <row r="443">
          <cell r="G443">
            <v>0</v>
          </cell>
        </row>
        <row r="444">
          <cell r="C444">
            <v>7334.41</v>
          </cell>
          <cell r="G444">
            <v>0</v>
          </cell>
        </row>
        <row r="445">
          <cell r="G445">
            <v>0</v>
          </cell>
        </row>
        <row r="446">
          <cell r="G446">
            <v>0</v>
          </cell>
        </row>
        <row r="447">
          <cell r="C447">
            <v>1220.19</v>
          </cell>
          <cell r="G447">
            <v>543</v>
          </cell>
        </row>
        <row r="448">
          <cell r="C448">
            <v>132240</v>
          </cell>
        </row>
        <row r="451">
          <cell r="C451">
            <v>1812552.05</v>
          </cell>
          <cell r="G451">
            <v>274440.58</v>
          </cell>
        </row>
        <row r="452">
          <cell r="C452">
            <v>842989.51</v>
          </cell>
          <cell r="G452">
            <v>91964.63</v>
          </cell>
        </row>
        <row r="453">
          <cell r="C453">
            <v>165972.89000000001</v>
          </cell>
          <cell r="G453">
            <v>15844.99</v>
          </cell>
        </row>
        <row r="454">
          <cell r="C454">
            <v>228082.22</v>
          </cell>
          <cell r="G454">
            <v>5591.2</v>
          </cell>
        </row>
        <row r="455">
          <cell r="C455">
            <v>65151.49</v>
          </cell>
          <cell r="G455">
            <v>110141.66</v>
          </cell>
        </row>
        <row r="456">
          <cell r="C456">
            <v>10737724.01</v>
          </cell>
          <cell r="G456">
            <v>172965.46</v>
          </cell>
        </row>
        <row r="457">
          <cell r="C457">
            <v>5003509.8899999997</v>
          </cell>
          <cell r="G457">
            <v>360429.48</v>
          </cell>
        </row>
        <row r="458">
          <cell r="C458">
            <v>207938.49</v>
          </cell>
          <cell r="G458">
            <v>4741</v>
          </cell>
        </row>
        <row r="459">
          <cell r="C459">
            <v>49270636.039999999</v>
          </cell>
          <cell r="G459">
            <v>17168583.879999999</v>
          </cell>
        </row>
        <row r="461">
          <cell r="C461">
            <v>3379.21</v>
          </cell>
          <cell r="G461">
            <v>0</v>
          </cell>
        </row>
        <row r="462">
          <cell r="C462">
            <v>949430.52</v>
          </cell>
          <cell r="G462">
            <v>0</v>
          </cell>
        </row>
        <row r="463">
          <cell r="C463">
            <v>15596421.57</v>
          </cell>
          <cell r="G463">
            <v>6543636.6699999999</v>
          </cell>
        </row>
        <row r="464">
          <cell r="C464">
            <v>13670257.75</v>
          </cell>
          <cell r="G464">
            <v>2321475.7400000002</v>
          </cell>
        </row>
        <row r="465">
          <cell r="C465">
            <v>163328</v>
          </cell>
          <cell r="G465">
            <v>125885.75</v>
          </cell>
        </row>
        <row r="466">
          <cell r="C466">
            <v>1339870.28</v>
          </cell>
          <cell r="G466">
            <v>660666.4</v>
          </cell>
        </row>
        <row r="467">
          <cell r="C467">
            <v>80765.2</v>
          </cell>
          <cell r="G467">
            <v>33608.68</v>
          </cell>
        </row>
        <row r="469">
          <cell r="C469">
            <v>210061184.91</v>
          </cell>
          <cell r="G469">
            <v>81816595.120000005</v>
          </cell>
        </row>
        <row r="470">
          <cell r="G470">
            <v>0</v>
          </cell>
        </row>
        <row r="472">
          <cell r="C472">
            <v>63155288.310000002</v>
          </cell>
          <cell r="G472">
            <v>11249156.84</v>
          </cell>
        </row>
        <row r="473">
          <cell r="C473">
            <v>10726977.09</v>
          </cell>
          <cell r="G473">
            <v>4485672.93</v>
          </cell>
        </row>
        <row r="474">
          <cell r="C474">
            <v>709307.5</v>
          </cell>
          <cell r="G474">
            <v>0</v>
          </cell>
        </row>
        <row r="475">
          <cell r="C475">
            <v>74649.97</v>
          </cell>
          <cell r="G475">
            <v>784.99</v>
          </cell>
        </row>
        <row r="476">
          <cell r="C476">
            <v>625213.4</v>
          </cell>
          <cell r="G476">
            <v>377522</v>
          </cell>
        </row>
        <row r="478">
          <cell r="G478">
            <v>0</v>
          </cell>
        </row>
        <row r="479">
          <cell r="C479">
            <v>2359909.7999999998</v>
          </cell>
          <cell r="G479">
            <v>0</v>
          </cell>
        </row>
        <row r="480">
          <cell r="G480">
            <v>0</v>
          </cell>
        </row>
        <row r="482">
          <cell r="C482">
            <v>4488042.83</v>
          </cell>
          <cell r="G482">
            <v>397037.2</v>
          </cell>
        </row>
        <row r="483">
          <cell r="C483">
            <v>1174926.81</v>
          </cell>
          <cell r="G483">
            <v>487369.05</v>
          </cell>
        </row>
        <row r="484">
          <cell r="C484">
            <v>1382673.91</v>
          </cell>
          <cell r="G484">
            <v>70392.84</v>
          </cell>
        </row>
        <row r="485">
          <cell r="C485">
            <v>565483.81999999995</v>
          </cell>
          <cell r="G485">
            <v>84268.3</v>
          </cell>
        </row>
        <row r="486">
          <cell r="C486">
            <v>35206.230000000003</v>
          </cell>
          <cell r="G486">
            <v>37020.92</v>
          </cell>
        </row>
        <row r="487">
          <cell r="C487">
            <v>14338871.560000001</v>
          </cell>
          <cell r="G487">
            <v>7401642.8200000003</v>
          </cell>
        </row>
        <row r="488">
          <cell r="G488">
            <v>0</v>
          </cell>
        </row>
        <row r="489">
          <cell r="C489">
            <v>2274982.2000000002</v>
          </cell>
          <cell r="G489">
            <v>252372.06</v>
          </cell>
        </row>
        <row r="490">
          <cell r="C490">
            <v>2027.23</v>
          </cell>
          <cell r="G490">
            <v>8566.7999999999993</v>
          </cell>
        </row>
        <row r="493">
          <cell r="C493">
            <v>202459917.55000001</v>
          </cell>
          <cell r="G493">
            <v>105150540.56999999</v>
          </cell>
        </row>
        <row r="494">
          <cell r="C494">
            <v>3022750.83</v>
          </cell>
          <cell r="G494">
            <v>984045.22</v>
          </cell>
        </row>
        <row r="495">
          <cell r="C495">
            <v>144868.98000000001</v>
          </cell>
          <cell r="G495">
            <v>110334</v>
          </cell>
        </row>
        <row r="496">
          <cell r="C496">
            <v>3079850.1</v>
          </cell>
          <cell r="G496">
            <v>1219856</v>
          </cell>
        </row>
        <row r="497">
          <cell r="G497">
            <v>0</v>
          </cell>
        </row>
        <row r="498">
          <cell r="C498">
            <v>7014552.3600000003</v>
          </cell>
          <cell r="G498">
            <v>0</v>
          </cell>
        </row>
        <row r="499">
          <cell r="C499">
            <v>15401778.74</v>
          </cell>
          <cell r="G499">
            <v>2772655.2</v>
          </cell>
        </row>
        <row r="500">
          <cell r="C500">
            <v>30455.95</v>
          </cell>
          <cell r="G500">
            <v>2647898.06</v>
          </cell>
        </row>
        <row r="501">
          <cell r="C501">
            <v>999.98</v>
          </cell>
          <cell r="G501">
            <v>12151.98</v>
          </cell>
        </row>
        <row r="503">
          <cell r="G503">
            <v>0</v>
          </cell>
        </row>
        <row r="504">
          <cell r="C504">
            <v>15036234.92</v>
          </cell>
          <cell r="G504">
            <v>6417102.6799999997</v>
          </cell>
        </row>
        <row r="505">
          <cell r="C505">
            <v>17710367.289999999</v>
          </cell>
          <cell r="G505">
            <v>4458739.2699999996</v>
          </cell>
        </row>
        <row r="506">
          <cell r="G506">
            <v>0</v>
          </cell>
        </row>
        <row r="507">
          <cell r="C507">
            <v>385938760.99000001</v>
          </cell>
          <cell r="G507">
            <v>192688500.24000001</v>
          </cell>
        </row>
        <row r="508">
          <cell r="C508">
            <v>136317821.58000001</v>
          </cell>
          <cell r="G508">
            <v>67959492.290000007</v>
          </cell>
        </row>
        <row r="509">
          <cell r="G509">
            <v>0</v>
          </cell>
        </row>
        <row r="510">
          <cell r="G510">
            <v>0</v>
          </cell>
        </row>
        <row r="511">
          <cell r="C511">
            <v>51775607.340000004</v>
          </cell>
          <cell r="G511">
            <v>382960.08</v>
          </cell>
        </row>
        <row r="513">
          <cell r="C513">
            <v>119775301.55</v>
          </cell>
          <cell r="G513">
            <v>56566198.299999997</v>
          </cell>
        </row>
        <row r="514">
          <cell r="C514">
            <v>6971311.5999999996</v>
          </cell>
          <cell r="G514">
            <v>16286199.74</v>
          </cell>
        </row>
        <row r="515">
          <cell r="C515">
            <v>38202875.740000002</v>
          </cell>
          <cell r="G515">
            <v>23233565.77</v>
          </cell>
        </row>
        <row r="516">
          <cell r="C516">
            <v>6346112.5300000003</v>
          </cell>
          <cell r="G516">
            <v>1236852.3600000001</v>
          </cell>
        </row>
        <row r="517">
          <cell r="G517">
            <v>129999.99</v>
          </cell>
        </row>
        <row r="518">
          <cell r="C518">
            <v>10159317.67</v>
          </cell>
          <cell r="G518">
            <v>1031712.43</v>
          </cell>
        </row>
        <row r="519">
          <cell r="G519">
            <v>0</v>
          </cell>
        </row>
        <row r="520">
          <cell r="C520">
            <v>522386.68</v>
          </cell>
          <cell r="G520">
            <v>0</v>
          </cell>
        </row>
        <row r="521">
          <cell r="C521">
            <v>17057505.100000001</v>
          </cell>
          <cell r="G521">
            <v>10635453.449999999</v>
          </cell>
        </row>
        <row r="523">
          <cell r="C523">
            <v>25350802.420000002</v>
          </cell>
          <cell r="G523">
            <v>22055890.300000001</v>
          </cell>
        </row>
        <row r="524">
          <cell r="C524">
            <v>60383723.43</v>
          </cell>
          <cell r="G524">
            <v>48992189.829999998</v>
          </cell>
        </row>
        <row r="525">
          <cell r="C525">
            <v>5188733.21</v>
          </cell>
          <cell r="G525">
            <v>2897267.18</v>
          </cell>
        </row>
        <row r="526">
          <cell r="C526">
            <v>230202.13</v>
          </cell>
          <cell r="G526">
            <v>166484.70000000001</v>
          </cell>
        </row>
        <row r="527">
          <cell r="C527">
            <v>110790296.8</v>
          </cell>
          <cell r="G527">
            <v>68782027.900000006</v>
          </cell>
        </row>
        <row r="528">
          <cell r="G528">
            <v>0</v>
          </cell>
        </row>
        <row r="529">
          <cell r="C529">
            <v>28455.599999999999</v>
          </cell>
          <cell r="G529">
            <v>0</v>
          </cell>
        </row>
        <row r="530">
          <cell r="G530">
            <v>0</v>
          </cell>
        </row>
        <row r="531">
          <cell r="G531">
            <v>0</v>
          </cell>
        </row>
        <row r="533">
          <cell r="C533">
            <v>34364218.630000003</v>
          </cell>
          <cell r="G533">
            <v>6151318.1600000001</v>
          </cell>
        </row>
        <row r="534">
          <cell r="C534">
            <v>3698772.27</v>
          </cell>
          <cell r="G534">
            <v>1403122.21</v>
          </cell>
        </row>
        <row r="535">
          <cell r="C535">
            <v>28021328.5</v>
          </cell>
          <cell r="G535">
            <v>4016958.44</v>
          </cell>
        </row>
        <row r="536">
          <cell r="C536">
            <v>448747.39</v>
          </cell>
          <cell r="G536">
            <v>0</v>
          </cell>
        </row>
        <row r="537">
          <cell r="C537">
            <v>27621109.640000001</v>
          </cell>
          <cell r="G537">
            <v>5930279</v>
          </cell>
        </row>
        <row r="538">
          <cell r="G538">
            <v>0</v>
          </cell>
        </row>
        <row r="539">
          <cell r="C539">
            <v>53556462.18</v>
          </cell>
          <cell r="G539">
            <v>10529792.35</v>
          </cell>
        </row>
        <row r="540">
          <cell r="C540">
            <v>501078210.56</v>
          </cell>
          <cell r="G540">
            <v>217171649.05000001</v>
          </cell>
        </row>
        <row r="541">
          <cell r="C541">
            <v>85036534.829999998</v>
          </cell>
          <cell r="G541">
            <v>25125532.370000001</v>
          </cell>
        </row>
        <row r="543">
          <cell r="C543">
            <v>31932878.329999998</v>
          </cell>
          <cell r="G543">
            <v>10439191.859999999</v>
          </cell>
        </row>
        <row r="544">
          <cell r="G544">
            <v>0</v>
          </cell>
        </row>
        <row r="545">
          <cell r="C545">
            <v>5502075.6900000004</v>
          </cell>
          <cell r="G545">
            <v>2638888.85</v>
          </cell>
        </row>
        <row r="546">
          <cell r="G546">
            <v>0</v>
          </cell>
        </row>
        <row r="547">
          <cell r="C547">
            <v>6459999.9699999997</v>
          </cell>
          <cell r="G547">
            <v>1600000</v>
          </cell>
        </row>
        <row r="548">
          <cell r="C548">
            <v>4500000</v>
          </cell>
          <cell r="G548">
            <v>2550000.0099999998</v>
          </cell>
        </row>
        <row r="549">
          <cell r="C549">
            <v>499999.92</v>
          </cell>
          <cell r="G549">
            <v>247499.96</v>
          </cell>
        </row>
        <row r="551">
          <cell r="C551">
            <v>752110.46</v>
          </cell>
          <cell r="G551">
            <v>95234.99</v>
          </cell>
        </row>
        <row r="552">
          <cell r="C552">
            <v>90698.44</v>
          </cell>
          <cell r="G552">
            <v>21707.24</v>
          </cell>
        </row>
        <row r="553">
          <cell r="G553">
            <v>0</v>
          </cell>
        </row>
        <row r="554">
          <cell r="G554">
            <v>0</v>
          </cell>
        </row>
        <row r="555">
          <cell r="C555">
            <v>215591.44</v>
          </cell>
          <cell r="G555">
            <v>55744.4</v>
          </cell>
        </row>
        <row r="556">
          <cell r="C556">
            <v>372434.71</v>
          </cell>
          <cell r="G556">
            <v>59073.84</v>
          </cell>
        </row>
        <row r="557">
          <cell r="G557">
            <v>0</v>
          </cell>
        </row>
        <row r="558">
          <cell r="G558">
            <v>0</v>
          </cell>
        </row>
        <row r="559">
          <cell r="C559">
            <v>749417.49</v>
          </cell>
          <cell r="G559">
            <v>352809.12</v>
          </cell>
        </row>
        <row r="561">
          <cell r="G561">
            <v>0</v>
          </cell>
        </row>
        <row r="562">
          <cell r="C562">
            <v>33117770.460000001</v>
          </cell>
          <cell r="G562">
            <v>7736272.8899999997</v>
          </cell>
        </row>
        <row r="563">
          <cell r="C563">
            <v>3968445.99</v>
          </cell>
          <cell r="G563">
            <v>34974</v>
          </cell>
        </row>
        <row r="564">
          <cell r="C564">
            <v>2678457.4300000002</v>
          </cell>
          <cell r="G564">
            <v>0</v>
          </cell>
        </row>
        <row r="565">
          <cell r="C565">
            <v>68461.570000000007</v>
          </cell>
          <cell r="G565">
            <v>0</v>
          </cell>
        </row>
        <row r="567">
          <cell r="G567">
            <v>0</v>
          </cell>
        </row>
        <row r="568">
          <cell r="C568">
            <v>2287648.2799999998</v>
          </cell>
          <cell r="G568">
            <v>1953966</v>
          </cell>
        </row>
        <row r="569">
          <cell r="G569">
            <v>0</v>
          </cell>
        </row>
        <row r="570">
          <cell r="C570">
            <v>59507090.090000004</v>
          </cell>
          <cell r="G570">
            <v>53766099.350000001</v>
          </cell>
        </row>
        <row r="571">
          <cell r="C571">
            <v>2526431.5099999998</v>
          </cell>
          <cell r="G571">
            <v>6188242.4199999999</v>
          </cell>
        </row>
        <row r="572">
          <cell r="C572">
            <v>2776</v>
          </cell>
          <cell r="G572">
            <v>0</v>
          </cell>
        </row>
        <row r="573">
          <cell r="G573">
            <v>0</v>
          </cell>
        </row>
        <row r="574">
          <cell r="C574">
            <v>98498904.090000004</v>
          </cell>
          <cell r="G574">
            <v>1145621.54</v>
          </cell>
        </row>
        <row r="575">
          <cell r="C575">
            <v>375877190.75999999</v>
          </cell>
          <cell r="G575">
            <v>197404683.59999999</v>
          </cell>
        </row>
        <row r="579">
          <cell r="G579">
            <v>0</v>
          </cell>
        </row>
        <row r="580">
          <cell r="G580">
            <v>0</v>
          </cell>
        </row>
        <row r="581">
          <cell r="G581">
            <v>0</v>
          </cell>
        </row>
        <row r="582">
          <cell r="G582">
            <v>0</v>
          </cell>
        </row>
        <row r="583">
          <cell r="G583">
            <v>0</v>
          </cell>
        </row>
        <row r="584">
          <cell r="G584">
            <v>0</v>
          </cell>
        </row>
        <row r="585">
          <cell r="G585">
            <v>0</v>
          </cell>
        </row>
        <row r="586">
          <cell r="G586">
            <v>0</v>
          </cell>
        </row>
        <row r="587">
          <cell r="G587">
            <v>0</v>
          </cell>
        </row>
        <row r="588">
          <cell r="G588">
            <v>0</v>
          </cell>
        </row>
        <row r="591">
          <cell r="C591">
            <v>849076442.03999996</v>
          </cell>
          <cell r="G591">
            <v>431725995.97000003</v>
          </cell>
        </row>
        <row r="592">
          <cell r="G592">
            <v>0</v>
          </cell>
        </row>
        <row r="593">
          <cell r="G593">
            <v>0</v>
          </cell>
        </row>
        <row r="594">
          <cell r="C594">
            <v>0</v>
          </cell>
          <cell r="G594">
            <v>0</v>
          </cell>
        </row>
        <row r="599">
          <cell r="G599">
            <v>0</v>
          </cell>
        </row>
        <row r="600">
          <cell r="G600">
            <v>0</v>
          </cell>
        </row>
        <row r="601">
          <cell r="G601">
            <v>0</v>
          </cell>
        </row>
        <row r="602">
          <cell r="G602">
            <v>0</v>
          </cell>
        </row>
        <row r="603">
          <cell r="G603">
            <v>0</v>
          </cell>
        </row>
        <row r="604">
          <cell r="G604">
            <v>0</v>
          </cell>
        </row>
        <row r="605">
          <cell r="G605">
            <v>0</v>
          </cell>
        </row>
        <row r="606">
          <cell r="C606">
            <v>60093430.509999998</v>
          </cell>
          <cell r="G606">
            <v>31308718.399999999</v>
          </cell>
        </row>
        <row r="608">
          <cell r="G608">
            <v>0</v>
          </cell>
        </row>
        <row r="611">
          <cell r="C611">
            <v>174539011.78</v>
          </cell>
          <cell r="G611">
            <v>88902435.040000007</v>
          </cell>
        </row>
        <row r="613">
          <cell r="C613">
            <v>9506250</v>
          </cell>
          <cell r="G613">
            <v>0</v>
          </cell>
        </row>
        <row r="615">
          <cell r="C615">
            <v>5760835.3200000003</v>
          </cell>
          <cell r="G615">
            <v>3716250</v>
          </cell>
        </row>
        <row r="616">
          <cell r="G616">
            <v>0</v>
          </cell>
        </row>
        <row r="617">
          <cell r="C617">
            <v>30415749.420000002</v>
          </cell>
          <cell r="G617">
            <v>1657835.4</v>
          </cell>
        </row>
        <row r="618">
          <cell r="C618">
            <v>0</v>
          </cell>
          <cell r="G618">
            <v>0</v>
          </cell>
        </row>
        <row r="619">
          <cell r="G619">
            <v>0</v>
          </cell>
        </row>
        <row r="621">
          <cell r="G621">
            <v>0</v>
          </cell>
        </row>
        <row r="624">
          <cell r="G624">
            <v>0</v>
          </cell>
        </row>
        <row r="626">
          <cell r="G626">
            <v>0</v>
          </cell>
        </row>
        <row r="628">
          <cell r="G628">
            <v>0</v>
          </cell>
        </row>
        <row r="631">
          <cell r="G631">
            <v>0</v>
          </cell>
        </row>
        <row r="632">
          <cell r="G632">
            <v>0</v>
          </cell>
        </row>
        <row r="633">
          <cell r="G633">
            <v>0</v>
          </cell>
        </row>
        <row r="635">
          <cell r="G635">
            <v>0</v>
          </cell>
        </row>
        <row r="636">
          <cell r="G636">
            <v>0</v>
          </cell>
        </row>
        <row r="637">
          <cell r="G637">
            <v>0</v>
          </cell>
        </row>
        <row r="638">
          <cell r="C638">
            <v>160410232.59</v>
          </cell>
          <cell r="G638">
            <v>98338094.959999993</v>
          </cell>
        </row>
        <row r="641">
          <cell r="G641">
            <v>0</v>
          </cell>
        </row>
        <row r="644">
          <cell r="G644">
            <v>0</v>
          </cell>
        </row>
        <row r="646">
          <cell r="G646">
            <v>0</v>
          </cell>
        </row>
        <row r="648">
          <cell r="G648">
            <v>0</v>
          </cell>
        </row>
        <row r="650">
          <cell r="G650">
            <v>0</v>
          </cell>
        </row>
        <row r="652">
          <cell r="C652">
            <v>372645.92</v>
          </cell>
          <cell r="G652">
            <v>0</v>
          </cell>
        </row>
        <row r="655">
          <cell r="G655">
            <v>0</v>
          </cell>
        </row>
        <row r="656">
          <cell r="G656">
            <v>0</v>
          </cell>
        </row>
        <row r="658">
          <cell r="G658">
            <v>0</v>
          </cell>
        </row>
        <row r="662">
          <cell r="G662">
            <v>0</v>
          </cell>
        </row>
        <row r="663">
          <cell r="G663">
            <v>0</v>
          </cell>
        </row>
        <row r="664">
          <cell r="G664">
            <v>0</v>
          </cell>
        </row>
        <row r="666">
          <cell r="G666">
            <v>0</v>
          </cell>
        </row>
        <row r="667">
          <cell r="G667">
            <v>0</v>
          </cell>
        </row>
        <row r="668">
          <cell r="G668">
            <v>0</v>
          </cell>
        </row>
        <row r="671">
          <cell r="G671">
            <v>0</v>
          </cell>
        </row>
        <row r="672">
          <cell r="G672">
            <v>0</v>
          </cell>
        </row>
        <row r="673">
          <cell r="G673">
            <v>0</v>
          </cell>
        </row>
        <row r="674">
          <cell r="G674">
            <v>0</v>
          </cell>
        </row>
        <row r="676">
          <cell r="G676">
            <v>0</v>
          </cell>
        </row>
        <row r="679">
          <cell r="G679">
            <v>0</v>
          </cell>
        </row>
        <row r="681">
          <cell r="G681">
            <v>0</v>
          </cell>
        </row>
        <row r="682">
          <cell r="G682">
            <v>0</v>
          </cell>
        </row>
        <row r="686">
          <cell r="C686">
            <v>144106863.84</v>
          </cell>
          <cell r="G686">
            <v>68041702.549999997</v>
          </cell>
        </row>
        <row r="687">
          <cell r="G687">
            <v>0</v>
          </cell>
        </row>
        <row r="688">
          <cell r="G688">
            <v>0</v>
          </cell>
        </row>
        <row r="697">
          <cell r="G697">
            <v>0</v>
          </cell>
        </row>
        <row r="702">
          <cell r="C702">
            <v>32166351.579999998</v>
          </cell>
          <cell r="G702">
            <v>2148944.21</v>
          </cell>
        </row>
        <row r="707">
          <cell r="G707">
            <v>0</v>
          </cell>
        </row>
        <row r="710">
          <cell r="G710">
            <v>0</v>
          </cell>
        </row>
        <row r="712">
          <cell r="G712">
            <v>0</v>
          </cell>
        </row>
        <row r="715">
          <cell r="G715">
            <v>0</v>
          </cell>
        </row>
        <row r="716">
          <cell r="G716">
            <v>0</v>
          </cell>
        </row>
        <row r="717">
          <cell r="G717">
            <v>0</v>
          </cell>
        </row>
        <row r="718">
          <cell r="G718">
            <v>0</v>
          </cell>
        </row>
        <row r="719">
          <cell r="G719">
            <v>0</v>
          </cell>
        </row>
        <row r="720">
          <cell r="G720">
            <v>0</v>
          </cell>
        </row>
        <row r="721">
          <cell r="G721">
            <v>0</v>
          </cell>
        </row>
        <row r="722">
          <cell r="C722">
            <v>317130</v>
          </cell>
          <cell r="G722">
            <v>0</v>
          </cell>
        </row>
        <row r="724">
          <cell r="G724">
            <v>0</v>
          </cell>
        </row>
        <row r="725">
          <cell r="G725">
            <v>0</v>
          </cell>
        </row>
        <row r="737">
          <cell r="G737">
            <v>0</v>
          </cell>
        </row>
        <row r="738">
          <cell r="G738">
            <v>0</v>
          </cell>
        </row>
        <row r="739">
          <cell r="G739">
            <v>0</v>
          </cell>
        </row>
        <row r="740">
          <cell r="G740">
            <v>0</v>
          </cell>
        </row>
        <row r="741">
          <cell r="G741">
            <v>0</v>
          </cell>
        </row>
        <row r="742">
          <cell r="G742">
            <v>0</v>
          </cell>
        </row>
        <row r="743">
          <cell r="G743">
            <v>0</v>
          </cell>
        </row>
        <row r="744">
          <cell r="G744">
            <v>0</v>
          </cell>
        </row>
        <row r="745">
          <cell r="C745">
            <v>7365324.2300000004</v>
          </cell>
          <cell r="G745">
            <v>886457.73</v>
          </cell>
        </row>
        <row r="748">
          <cell r="C748">
            <v>955296666.38</v>
          </cell>
          <cell r="G748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D8D8D8"/>
  </sheetPr>
  <dimension ref="A1:AZ567"/>
  <sheetViews>
    <sheetView showGridLines="0" tabSelected="1" workbookViewId="0">
      <pane ySplit="5" topLeftCell="A6" activePane="bottomLeft" state="frozen"/>
      <selection pane="bottomLeft" activeCell="A5" sqref="A5"/>
    </sheetView>
  </sheetViews>
  <sheetFormatPr baseColWidth="10" defaultColWidth="14.42578125" defaultRowHeight="15" customHeight="1"/>
  <cols>
    <col min="1" max="1" width="9.7109375" style="2" customWidth="1"/>
    <col min="2" max="41" width="2.85546875" style="2" customWidth="1"/>
    <col min="42" max="42" width="6" style="2" customWidth="1"/>
    <col min="43" max="49" width="2.85546875" style="2" hidden="1" customWidth="1"/>
    <col min="50" max="51" width="22.85546875" style="2" customWidth="1"/>
    <col min="52" max="52" width="0.5703125" style="2" customWidth="1"/>
    <col min="53" max="16384" width="14.42578125" style="2"/>
  </cols>
  <sheetData>
    <row r="1" spans="1:52" ht="23.25">
      <c r="A1" s="43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1"/>
    </row>
    <row r="2" spans="1:52" ht="21">
      <c r="A2" s="44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1"/>
    </row>
    <row r="3" spans="1:52" ht="18.75">
      <c r="A3" s="45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1"/>
    </row>
    <row r="4" spans="1:52" ht="15" customHeight="1">
      <c r="A4" s="45" t="s">
        <v>1054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1"/>
    </row>
    <row r="5" spans="1:52" ht="21">
      <c r="A5" s="3" t="s">
        <v>3</v>
      </c>
      <c r="B5" s="46" t="s">
        <v>4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4">
        <f>[1]Validacion!F185</f>
        <v>2024</v>
      </c>
      <c r="AY5" s="4">
        <f>[1]Validacion!F186</f>
        <v>2023</v>
      </c>
      <c r="AZ5" s="5"/>
    </row>
    <row r="6" spans="1:52" ht="18.75">
      <c r="A6" s="6" t="s">
        <v>5</v>
      </c>
      <c r="B6" s="7" t="s">
        <v>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9"/>
      <c r="AZ6" s="1"/>
    </row>
    <row r="7" spans="1:52" ht="15.75">
      <c r="A7" s="10" t="s">
        <v>7</v>
      </c>
      <c r="B7" s="11" t="s">
        <v>8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3">
        <f t="shared" ref="AX7:AY7" si="0">AX8+AX29+AX35+AX40+AX72+AX81+AX102</f>
        <v>3000647749.7199998</v>
      </c>
      <c r="AY7" s="13">
        <f t="shared" si="0"/>
        <v>4404960662.2400007</v>
      </c>
      <c r="AZ7" s="1"/>
    </row>
    <row r="8" spans="1:52">
      <c r="A8" s="10" t="s">
        <v>9</v>
      </c>
      <c r="B8" s="14" t="s">
        <v>10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5">
        <f t="shared" ref="AX8:AY8" si="1">AX9+AX11+AX15+AX16+AX17+AX18+AX19+AX25+AX27</f>
        <v>2092710185.22</v>
      </c>
      <c r="AY8" s="15">
        <f t="shared" si="1"/>
        <v>2688952449.8500004</v>
      </c>
      <c r="AZ8" s="1"/>
    </row>
    <row r="9" spans="1:52">
      <c r="A9" s="10">
        <v>41110</v>
      </c>
      <c r="B9" s="14" t="s">
        <v>11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6">
        <f t="shared" ref="AX9:AY9" si="2">SUM(AX10)</f>
        <v>13700077.039999999</v>
      </c>
      <c r="AY9" s="16">
        <f t="shared" si="2"/>
        <v>36202667.68</v>
      </c>
      <c r="AZ9" s="1"/>
    </row>
    <row r="10" spans="1:52">
      <c r="A10" s="17" t="s">
        <v>12</v>
      </c>
      <c r="B10" s="18" t="s">
        <v>13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9">
        <f>[1]Balanza!H200</f>
        <v>13700077.039999999</v>
      </c>
      <c r="AY10" s="19">
        <f>[1]Balanza!D200</f>
        <v>36202667.68</v>
      </c>
      <c r="AZ10" s="1"/>
    </row>
    <row r="11" spans="1:52">
      <c r="A11" s="10">
        <v>41120</v>
      </c>
      <c r="B11" s="14" t="s">
        <v>14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6">
        <f t="shared" ref="AX11:AY11" si="3">SUM(AX12:AX14)</f>
        <v>1968073825.9200001</v>
      </c>
      <c r="AY11" s="16">
        <f t="shared" si="3"/>
        <v>2443051581.6100006</v>
      </c>
      <c r="AZ11" s="1"/>
    </row>
    <row r="12" spans="1:52">
      <c r="A12" s="17" t="s">
        <v>15</v>
      </c>
      <c r="B12" s="18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9">
        <f>[1]Balanza!H202</f>
        <v>1497242186.95</v>
      </c>
      <c r="AY12" s="19">
        <f>[1]Balanza!D202</f>
        <v>1548431222.6300001</v>
      </c>
      <c r="AZ12" s="1"/>
    </row>
    <row r="13" spans="1:52">
      <c r="A13" s="17" t="s">
        <v>17</v>
      </c>
      <c r="B13" s="18" t="s">
        <v>18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9">
        <f>[1]Balanza!H203</f>
        <v>444064772.56</v>
      </c>
      <c r="AY13" s="19">
        <f>[1]Balanza!D203</f>
        <v>809741197.97000003</v>
      </c>
      <c r="AZ13" s="1"/>
    </row>
    <row r="14" spans="1:52">
      <c r="A14" s="17" t="s">
        <v>19</v>
      </c>
      <c r="B14" s="18" t="s">
        <v>20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9">
        <f>[1]Balanza!H204</f>
        <v>26766866.41</v>
      </c>
      <c r="AY14" s="19">
        <f>[1]Balanza!D204</f>
        <v>84879161.010000005</v>
      </c>
      <c r="AZ14" s="1"/>
    </row>
    <row r="15" spans="1:52">
      <c r="A15" s="10" t="s">
        <v>21</v>
      </c>
      <c r="B15" s="14" t="s">
        <v>22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6">
        <v>0</v>
      </c>
      <c r="AY15" s="16">
        <v>0</v>
      </c>
      <c r="AZ15" s="1"/>
    </row>
    <row r="16" spans="1:52">
      <c r="A16" s="10" t="s">
        <v>23</v>
      </c>
      <c r="B16" s="14" t="s">
        <v>24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6">
        <v>0</v>
      </c>
      <c r="AY16" s="16">
        <v>0</v>
      </c>
      <c r="AZ16" s="1"/>
    </row>
    <row r="17" spans="1:52">
      <c r="A17" s="10" t="s">
        <v>25</v>
      </c>
      <c r="B17" s="14" t="s">
        <v>26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6">
        <v>0</v>
      </c>
      <c r="AY17" s="16">
        <v>0</v>
      </c>
      <c r="AZ17" s="1"/>
    </row>
    <row r="18" spans="1:52">
      <c r="A18" s="10" t="s">
        <v>27</v>
      </c>
      <c r="B18" s="14" t="s">
        <v>28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6">
        <v>0</v>
      </c>
      <c r="AY18" s="16">
        <v>0</v>
      </c>
      <c r="AZ18" s="1"/>
    </row>
    <row r="19" spans="1:52">
      <c r="A19" s="10" t="s">
        <v>29</v>
      </c>
      <c r="B19" s="14" t="s">
        <v>30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6">
        <f t="shared" ref="AX19:AY19" si="4">SUM(AX20:AX24)</f>
        <v>93093728.439999998</v>
      </c>
      <c r="AY19" s="16">
        <f t="shared" si="4"/>
        <v>189238087.26999998</v>
      </c>
      <c r="AZ19" s="1"/>
    </row>
    <row r="20" spans="1:52">
      <c r="A20" s="17" t="s">
        <v>31</v>
      </c>
      <c r="B20" s="18" t="s">
        <v>32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9">
        <f>[1]Balanza!H210</f>
        <v>27127793.210000001</v>
      </c>
      <c r="AY20" s="19">
        <f>[1]Balanza!D210</f>
        <v>58941901.890000001</v>
      </c>
      <c r="AZ20" s="1"/>
    </row>
    <row r="21" spans="1:52" ht="15.75" customHeight="1">
      <c r="A21" s="17" t="s">
        <v>33</v>
      </c>
      <c r="B21" s="18" t="s">
        <v>34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9">
        <f>[1]Balanza!H211</f>
        <v>248088.89</v>
      </c>
      <c r="AY21" s="19">
        <f>[1]Balanza!D211</f>
        <v>973691.62</v>
      </c>
      <c r="AZ21" s="1"/>
    </row>
    <row r="22" spans="1:52" ht="15.75" customHeight="1">
      <c r="A22" s="17" t="s">
        <v>35</v>
      </c>
      <c r="B22" s="18" t="s">
        <v>36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9">
        <f>[1]Balanza!H212</f>
        <v>36987919.469999999</v>
      </c>
      <c r="AY22" s="19">
        <f>[1]Balanza!D212</f>
        <v>71448515.670000002</v>
      </c>
      <c r="AZ22" s="1"/>
    </row>
    <row r="23" spans="1:52" ht="15.75" customHeight="1">
      <c r="A23" s="17" t="s">
        <v>37</v>
      </c>
      <c r="B23" s="18" t="s">
        <v>38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9">
        <f>[1]Balanza!H213</f>
        <v>13989044.210000001</v>
      </c>
      <c r="AY23" s="19">
        <f>[1]Balanza!D213</f>
        <v>24380486.199999999</v>
      </c>
      <c r="AZ23" s="1"/>
    </row>
    <row r="24" spans="1:52" ht="15.75" customHeight="1">
      <c r="A24" s="17" t="s">
        <v>39</v>
      </c>
      <c r="B24" s="18" t="s">
        <v>40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9">
        <f>[1]Balanza!H214</f>
        <v>14740882.66</v>
      </c>
      <c r="AY24" s="19">
        <f>[1]Balanza!D214</f>
        <v>33493491.890000001</v>
      </c>
      <c r="AZ24" s="1"/>
    </row>
    <row r="25" spans="1:52" ht="15.75" customHeight="1">
      <c r="A25" s="10" t="s">
        <v>41</v>
      </c>
      <c r="B25" s="14" t="s">
        <v>42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6">
        <f t="shared" ref="AX25:AY25" si="5">SUM(AX26)</f>
        <v>0</v>
      </c>
      <c r="AY25" s="16">
        <f t="shared" si="5"/>
        <v>0</v>
      </c>
      <c r="AZ25" s="1"/>
    </row>
    <row r="26" spans="1:52" ht="15.75" customHeight="1">
      <c r="A26" s="17" t="s">
        <v>43</v>
      </c>
      <c r="B26" s="18" t="s">
        <v>42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9">
        <f>[1]Balanza!H216</f>
        <v>0</v>
      </c>
      <c r="AY26" s="19">
        <f>[1]Balanza!D216</f>
        <v>0</v>
      </c>
      <c r="AZ26" s="1"/>
    </row>
    <row r="27" spans="1:52" ht="15.75" customHeight="1">
      <c r="A27" s="10" t="s">
        <v>44</v>
      </c>
      <c r="B27" s="14" t="s">
        <v>45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6">
        <f t="shared" ref="AX27:AY27" si="6">SUM(AX28)</f>
        <v>17842553.82</v>
      </c>
      <c r="AY27" s="16">
        <f t="shared" si="6"/>
        <v>20460113.289999999</v>
      </c>
      <c r="AZ27" s="1"/>
    </row>
    <row r="28" spans="1:52" ht="15.75" customHeight="1">
      <c r="A28" s="17" t="s">
        <v>46</v>
      </c>
      <c r="B28" s="18" t="s">
        <v>47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9">
        <f>[1]Balanza!H218</f>
        <v>17842553.82</v>
      </c>
      <c r="AY28" s="19">
        <f>[1]Balanza!D218</f>
        <v>20460113.289999999</v>
      </c>
      <c r="AZ28" s="1"/>
    </row>
    <row r="29" spans="1:52" ht="15.75" customHeight="1">
      <c r="A29" s="10" t="s">
        <v>48</v>
      </c>
      <c r="B29" s="14" t="s">
        <v>49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5">
        <f t="shared" ref="AX29:AY29" si="7">SUM(AX30:AX34)</f>
        <v>0</v>
      </c>
      <c r="AY29" s="15">
        <f t="shared" si="7"/>
        <v>0</v>
      </c>
      <c r="AZ29" s="1"/>
    </row>
    <row r="30" spans="1:52" ht="15.75" customHeight="1">
      <c r="A30" s="10" t="s">
        <v>50</v>
      </c>
      <c r="B30" s="14" t="s">
        <v>51</v>
      </c>
      <c r="C30" s="14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6">
        <v>0</v>
      </c>
      <c r="AY30" s="16">
        <v>0</v>
      </c>
      <c r="AZ30" s="1"/>
    </row>
    <row r="31" spans="1:52" ht="15.75" customHeight="1">
      <c r="A31" s="10" t="s">
        <v>52</v>
      </c>
      <c r="B31" s="14" t="s">
        <v>53</v>
      </c>
      <c r="C31" s="14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6">
        <v>0</v>
      </c>
      <c r="AY31" s="16">
        <v>0</v>
      </c>
      <c r="AZ31" s="1"/>
    </row>
    <row r="32" spans="1:52" ht="15.75" customHeight="1">
      <c r="A32" s="10" t="s">
        <v>54</v>
      </c>
      <c r="B32" s="14" t="s">
        <v>55</v>
      </c>
      <c r="C32" s="14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6">
        <v>0</v>
      </c>
      <c r="AY32" s="16">
        <v>0</v>
      </c>
      <c r="AZ32" s="1"/>
    </row>
    <row r="33" spans="1:52" ht="15.75" customHeight="1">
      <c r="A33" s="10" t="s">
        <v>56</v>
      </c>
      <c r="B33" s="14" t="s">
        <v>57</v>
      </c>
      <c r="C33" s="14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6">
        <v>0</v>
      </c>
      <c r="AY33" s="16">
        <v>0</v>
      </c>
      <c r="AZ33" s="1"/>
    </row>
    <row r="34" spans="1:52" ht="15.75" customHeight="1">
      <c r="A34" s="10" t="s">
        <v>58</v>
      </c>
      <c r="B34" s="14" t="s">
        <v>59</v>
      </c>
      <c r="C34" s="14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6">
        <v>0</v>
      </c>
      <c r="AY34" s="16">
        <v>0</v>
      </c>
      <c r="AZ34" s="1"/>
    </row>
    <row r="35" spans="1:52" ht="15.75" customHeight="1">
      <c r="A35" s="10" t="s">
        <v>60</v>
      </c>
      <c r="B35" s="14" t="s">
        <v>61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5">
        <f t="shared" ref="AX35:AY35" si="8">AX36+AX38</f>
        <v>297544.75</v>
      </c>
      <c r="AY35" s="15">
        <f t="shared" si="8"/>
        <v>490355.75</v>
      </c>
      <c r="AZ35" s="1"/>
    </row>
    <row r="36" spans="1:52" ht="15.75" customHeight="1">
      <c r="A36" s="10" t="s">
        <v>62</v>
      </c>
      <c r="B36" s="14" t="s">
        <v>63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6">
        <f t="shared" ref="AX36:AY36" si="9">SUM(AX37)</f>
        <v>0</v>
      </c>
      <c r="AY36" s="16">
        <f t="shared" si="9"/>
        <v>490355.75</v>
      </c>
      <c r="AZ36" s="1"/>
    </row>
    <row r="37" spans="1:52" ht="15.75" customHeight="1">
      <c r="A37" s="17" t="s">
        <v>64</v>
      </c>
      <c r="B37" s="18" t="s">
        <v>65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9">
        <f>[1]Balanza!H227</f>
        <v>0</v>
      </c>
      <c r="AY37" s="19">
        <f>[1]Balanza!D227</f>
        <v>490355.75</v>
      </c>
      <c r="AZ37" s="1"/>
    </row>
    <row r="38" spans="1:52" ht="15.75" customHeight="1">
      <c r="A38" s="10" t="s">
        <v>66</v>
      </c>
      <c r="B38" s="14" t="s">
        <v>67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6">
        <f t="shared" ref="AX38:AY38" si="10">SUM(AX39)</f>
        <v>297544.75</v>
      </c>
      <c r="AY38" s="16">
        <f t="shared" si="10"/>
        <v>0</v>
      </c>
      <c r="AZ38" s="1"/>
    </row>
    <row r="39" spans="1:52" ht="15.75" customHeight="1">
      <c r="A39" s="17" t="s">
        <v>68</v>
      </c>
      <c r="B39" s="18" t="s">
        <v>69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9">
        <f>[1]Balanza!H229</f>
        <v>297544.75</v>
      </c>
      <c r="AY39" s="19">
        <f>[1]Balanza!D229</f>
        <v>0</v>
      </c>
      <c r="AZ39" s="1"/>
    </row>
    <row r="40" spans="1:52" ht="15.75" customHeight="1">
      <c r="A40" s="10" t="s">
        <v>70</v>
      </c>
      <c r="B40" s="14" t="s">
        <v>71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5">
        <f t="shared" ref="AX40:AY40" si="11">AX41+AX46+AX47+AX62+AX68+AX70</f>
        <v>746639095.39999998</v>
      </c>
      <c r="AY40" s="15">
        <f t="shared" si="11"/>
        <v>1374889925.6400003</v>
      </c>
      <c r="AZ40" s="1"/>
    </row>
    <row r="41" spans="1:52" ht="15.75" customHeight="1">
      <c r="A41" s="10" t="s">
        <v>72</v>
      </c>
      <c r="B41" s="14" t="s">
        <v>73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6">
        <f t="shared" ref="AX41:AY41" si="12">SUM(AX42:AX45)</f>
        <v>209233181.35000002</v>
      </c>
      <c r="AY41" s="16">
        <f t="shared" si="12"/>
        <v>374253349.06000006</v>
      </c>
      <c r="AZ41" s="1"/>
    </row>
    <row r="42" spans="1:52" ht="15.75" customHeight="1">
      <c r="A42" s="17" t="s">
        <v>74</v>
      </c>
      <c r="B42" s="18" t="s">
        <v>75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9">
        <f>[1]Balanza!H232</f>
        <v>85461280.109999999</v>
      </c>
      <c r="AY42" s="19">
        <f>[1]Balanza!D232</f>
        <v>181427209.02000001</v>
      </c>
      <c r="AZ42" s="1"/>
    </row>
    <row r="43" spans="1:52" ht="15.75" customHeight="1">
      <c r="A43" s="17" t="s">
        <v>76</v>
      </c>
      <c r="B43" s="18" t="s">
        <v>77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9">
        <f>[1]Balanza!H233</f>
        <v>19848190.329999998</v>
      </c>
      <c r="AY43" s="19">
        <f>[1]Balanza!D233</f>
        <v>26582040.739999998</v>
      </c>
      <c r="AZ43" s="1"/>
    </row>
    <row r="44" spans="1:52" ht="15.75" customHeight="1">
      <c r="A44" s="17" t="s">
        <v>78</v>
      </c>
      <c r="B44" s="18" t="s">
        <v>79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9">
        <f>[1]Balanza!H234</f>
        <v>44769451.170000002</v>
      </c>
      <c r="AY44" s="19">
        <f>[1]Balanza!D234</f>
        <v>55437561.390000001</v>
      </c>
      <c r="AZ44" s="1"/>
    </row>
    <row r="45" spans="1:52" ht="15.75" customHeight="1">
      <c r="A45" s="17" t="s">
        <v>80</v>
      </c>
      <c r="B45" s="18" t="s">
        <v>81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9">
        <f>[1]Balanza!H235</f>
        <v>59154259.740000002</v>
      </c>
      <c r="AY45" s="19">
        <f>[1]Balanza!D235</f>
        <v>110806537.91</v>
      </c>
      <c r="AZ45" s="1"/>
    </row>
    <row r="46" spans="1:52" ht="15.75" customHeight="1">
      <c r="A46" s="10" t="s">
        <v>82</v>
      </c>
      <c r="B46" s="14" t="s">
        <v>83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6">
        <v>0</v>
      </c>
      <c r="AY46" s="16">
        <v>0</v>
      </c>
      <c r="AZ46" s="1"/>
    </row>
    <row r="47" spans="1:52" ht="15.75" customHeight="1">
      <c r="A47" s="10" t="s">
        <v>84</v>
      </c>
      <c r="B47" s="14" t="s">
        <v>85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6">
        <f t="shared" ref="AX47:AY47" si="13">SUM(AX48:AX61)</f>
        <v>485628190.13000005</v>
      </c>
      <c r="AY47" s="16">
        <f t="shared" si="13"/>
        <v>899423708.68000007</v>
      </c>
      <c r="AZ47" s="1"/>
    </row>
    <row r="48" spans="1:52" ht="15.75" customHeight="1">
      <c r="A48" s="17" t="s">
        <v>86</v>
      </c>
      <c r="B48" s="18" t="s">
        <v>87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9">
        <f>[1]Balanza!H238</f>
        <v>122497672.63</v>
      </c>
      <c r="AY48" s="19">
        <f>[1]Balanza!D238</f>
        <v>126868416.23</v>
      </c>
      <c r="AZ48" s="1"/>
    </row>
    <row r="49" spans="1:52" ht="15.75" customHeight="1">
      <c r="A49" s="17" t="s">
        <v>88</v>
      </c>
      <c r="B49" s="18" t="s">
        <v>89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9">
        <f>[1]Balanza!H239</f>
        <v>52800531.380000003</v>
      </c>
      <c r="AY49" s="19">
        <f>[1]Balanza!D239</f>
        <v>68319661.859999999</v>
      </c>
      <c r="AZ49" s="1"/>
    </row>
    <row r="50" spans="1:52" ht="15.75" customHeight="1">
      <c r="A50" s="17" t="s">
        <v>90</v>
      </c>
      <c r="B50" s="18" t="s">
        <v>91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9">
        <f>[1]Balanza!H240</f>
        <v>175022632.27000001</v>
      </c>
      <c r="AY50" s="19">
        <f>[1]Balanza!D240</f>
        <v>447718660</v>
      </c>
      <c r="AZ50" s="1"/>
    </row>
    <row r="51" spans="1:52" ht="15.75" customHeight="1">
      <c r="A51" s="17" t="s">
        <v>92</v>
      </c>
      <c r="B51" s="18" t="s">
        <v>93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9">
        <f>[1]Balanza!H241</f>
        <v>79087.47</v>
      </c>
      <c r="AY51" s="19">
        <f>[1]Balanza!D241</f>
        <v>40161.17</v>
      </c>
      <c r="AZ51" s="1"/>
    </row>
    <row r="52" spans="1:52" ht="15.75" customHeight="1">
      <c r="A52" s="17" t="s">
        <v>94</v>
      </c>
      <c r="B52" s="18" t="s">
        <v>95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9">
        <f>[1]Balanza!H242</f>
        <v>1704326.68</v>
      </c>
      <c r="AY52" s="19">
        <f>[1]Balanza!D242</f>
        <v>3639906.94</v>
      </c>
      <c r="AZ52" s="1"/>
    </row>
    <row r="53" spans="1:52" ht="15.75" customHeight="1">
      <c r="A53" s="17" t="s">
        <v>96</v>
      </c>
      <c r="B53" s="18" t="s">
        <v>97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9">
        <f>[1]Balanza!H243</f>
        <v>41177628.030000001</v>
      </c>
      <c r="AY53" s="19">
        <f>[1]Balanza!D243</f>
        <v>72692573.780000001</v>
      </c>
      <c r="AZ53" s="1"/>
    </row>
    <row r="54" spans="1:52" ht="15.75" customHeight="1">
      <c r="A54" s="17" t="s">
        <v>98</v>
      </c>
      <c r="B54" s="18" t="s">
        <v>99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9">
        <f>[1]Balanza!H244</f>
        <v>1740005.82</v>
      </c>
      <c r="AY54" s="19">
        <f>[1]Balanza!D244</f>
        <v>3803740.08</v>
      </c>
      <c r="AZ54" s="1"/>
    </row>
    <row r="55" spans="1:52" ht="15.75" customHeight="1">
      <c r="A55" s="17" t="s">
        <v>100</v>
      </c>
      <c r="B55" s="18" t="s">
        <v>101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9">
        <f>[1]Balanza!H245</f>
        <v>6765886.7999999998</v>
      </c>
      <c r="AY55" s="19">
        <f>[1]Balanza!D245</f>
        <v>12373705</v>
      </c>
      <c r="AZ55" s="1"/>
    </row>
    <row r="56" spans="1:52" ht="15.75" customHeight="1">
      <c r="A56" s="17" t="s">
        <v>102</v>
      </c>
      <c r="B56" s="18" t="s">
        <v>103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9">
        <f>[1]Balanza!H246</f>
        <v>13730865.75</v>
      </c>
      <c r="AY56" s="19">
        <f>[1]Balanza!D246</f>
        <v>5518522.3499999996</v>
      </c>
      <c r="AZ56" s="1"/>
    </row>
    <row r="57" spans="1:52" ht="15.75" customHeight="1">
      <c r="A57" s="17" t="s">
        <v>104</v>
      </c>
      <c r="B57" s="18" t="s">
        <v>105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9">
        <f>[1]Balanza!H247</f>
        <v>0</v>
      </c>
      <c r="AY57" s="19">
        <f>[1]Balanza!D247</f>
        <v>0</v>
      </c>
      <c r="AZ57" s="1"/>
    </row>
    <row r="58" spans="1:52" ht="15.75" customHeight="1">
      <c r="A58" s="17" t="s">
        <v>106</v>
      </c>
      <c r="B58" s="18" t="s">
        <v>107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9">
        <f>[1]Balanza!H248</f>
        <v>32268180</v>
      </c>
      <c r="AY58" s="19">
        <f>[1]Balanza!D248</f>
        <v>69951498.799999997</v>
      </c>
      <c r="AZ58" s="1"/>
    </row>
    <row r="59" spans="1:52" ht="15.75" customHeight="1">
      <c r="A59" s="17" t="s">
        <v>108</v>
      </c>
      <c r="B59" s="18" t="s">
        <v>109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9">
        <f>[1]Balanza!H249</f>
        <v>7840229</v>
      </c>
      <c r="AY59" s="19">
        <f>[1]Balanza!D249</f>
        <v>15857818</v>
      </c>
      <c r="AZ59" s="1"/>
    </row>
    <row r="60" spans="1:52" ht="15.75" customHeight="1">
      <c r="A60" s="17" t="s">
        <v>110</v>
      </c>
      <c r="B60" s="18" t="s">
        <v>111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9">
        <f>[1]Balanza!H250</f>
        <v>23385224.300000001</v>
      </c>
      <c r="AY60" s="19">
        <f>[1]Balanza!D250</f>
        <v>60853965.200000003</v>
      </c>
      <c r="AZ60" s="1"/>
    </row>
    <row r="61" spans="1:52" ht="15.75" customHeight="1">
      <c r="A61" s="17" t="s">
        <v>112</v>
      </c>
      <c r="B61" s="18" t="s">
        <v>113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9">
        <f>[1]Balanza!H251</f>
        <v>6615920</v>
      </c>
      <c r="AY61" s="19">
        <f>[1]Balanza!D251</f>
        <v>11785079.27</v>
      </c>
      <c r="AZ61" s="1"/>
    </row>
    <row r="62" spans="1:52" ht="15.75" customHeight="1">
      <c r="A62" s="10" t="s">
        <v>114</v>
      </c>
      <c r="B62" s="14" t="s">
        <v>115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6">
        <f t="shared" ref="AX62:AY62" si="14">SUM(AX63:AX67)</f>
        <v>19786000.870000001</v>
      </c>
      <c r="AY62" s="16">
        <f t="shared" si="14"/>
        <v>37845702.509999998</v>
      </c>
      <c r="AZ62" s="1"/>
    </row>
    <row r="63" spans="1:52" ht="15.75" customHeight="1">
      <c r="A63" s="17" t="s">
        <v>116</v>
      </c>
      <c r="B63" s="18" t="s">
        <v>32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9">
        <f>[1]Balanza!H253</f>
        <v>3288913.21</v>
      </c>
      <c r="AY63" s="19">
        <f>[1]Balanza!D253</f>
        <v>9949902.6199999992</v>
      </c>
      <c r="AZ63" s="1"/>
    </row>
    <row r="64" spans="1:52" ht="15.75" customHeight="1">
      <c r="A64" s="17" t="s">
        <v>117</v>
      </c>
      <c r="B64" s="18" t="s">
        <v>34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9">
        <f>[1]Balanza!H254</f>
        <v>2829923.35</v>
      </c>
      <c r="AY64" s="19">
        <f>[1]Balanza!D254</f>
        <v>7211403.71</v>
      </c>
      <c r="AZ64" s="1"/>
    </row>
    <row r="65" spans="1:52" ht="15.75" customHeight="1">
      <c r="A65" s="17" t="s">
        <v>118</v>
      </c>
      <c r="B65" s="18" t="s">
        <v>36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9">
        <f>[1]Balanza!H255</f>
        <v>8663008.3900000006</v>
      </c>
      <c r="AY65" s="19">
        <f>[1]Balanza!D255</f>
        <v>13116829.85</v>
      </c>
      <c r="AZ65" s="1"/>
    </row>
    <row r="66" spans="1:52" ht="15.75" customHeight="1">
      <c r="A66" s="17" t="s">
        <v>119</v>
      </c>
      <c r="B66" s="18" t="s">
        <v>38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9">
        <f>[1]Balanza!H256</f>
        <v>2712192.51</v>
      </c>
      <c r="AY66" s="19">
        <f>[1]Balanza!D256</f>
        <v>1201893.1499999999</v>
      </c>
      <c r="AZ66" s="1"/>
    </row>
    <row r="67" spans="1:52" ht="15.75" customHeight="1">
      <c r="A67" s="17" t="s">
        <v>120</v>
      </c>
      <c r="B67" s="18" t="s">
        <v>40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9">
        <f>[1]Balanza!H257</f>
        <v>2291963.41</v>
      </c>
      <c r="AY67" s="19">
        <f>[1]Balanza!D257</f>
        <v>6365673.1799999997</v>
      </c>
      <c r="AZ67" s="1"/>
    </row>
    <row r="68" spans="1:52" ht="15.75" customHeight="1">
      <c r="A68" s="10" t="s">
        <v>121</v>
      </c>
      <c r="B68" s="14" t="s">
        <v>122</v>
      </c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6">
        <f t="shared" ref="AX68:AY68" si="15">SUM(AX69)</f>
        <v>0</v>
      </c>
      <c r="AY68" s="16">
        <f t="shared" si="15"/>
        <v>0</v>
      </c>
      <c r="AZ68" s="1"/>
    </row>
    <row r="69" spans="1:52" ht="15.75" customHeight="1">
      <c r="A69" s="17" t="s">
        <v>123</v>
      </c>
      <c r="B69" s="18" t="s">
        <v>124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9">
        <f>[1]Balanza!H259</f>
        <v>0</v>
      </c>
      <c r="AY69" s="19">
        <f>[1]Balanza!D259</f>
        <v>0</v>
      </c>
      <c r="AZ69" s="1"/>
    </row>
    <row r="70" spans="1:52" ht="15.75" customHeight="1">
      <c r="A70" s="10" t="s">
        <v>125</v>
      </c>
      <c r="B70" s="14" t="s">
        <v>126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6">
        <f t="shared" ref="AX70:AY70" si="16">SUM(AX71)</f>
        <v>31991723.050000001</v>
      </c>
      <c r="AY70" s="16">
        <f t="shared" si="16"/>
        <v>63367165.390000001</v>
      </c>
      <c r="AZ70" s="1"/>
    </row>
    <row r="71" spans="1:52" ht="15.75" customHeight="1">
      <c r="A71" s="17" t="s">
        <v>127</v>
      </c>
      <c r="B71" s="18" t="s">
        <v>128</v>
      </c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9">
        <f>[1]Balanza!H261</f>
        <v>31991723.050000001</v>
      </c>
      <c r="AY71" s="19">
        <f>[1]Balanza!D261</f>
        <v>63367165.390000001</v>
      </c>
      <c r="AZ71" s="1"/>
    </row>
    <row r="72" spans="1:52" ht="15.75" customHeight="1">
      <c r="A72" s="10" t="s">
        <v>129</v>
      </c>
      <c r="B72" s="14" t="s">
        <v>130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5">
        <f t="shared" ref="AX72:AY72" si="17">AX73+AX76+AX77+AX78+AX80</f>
        <v>100580299.23</v>
      </c>
      <c r="AY72" s="15">
        <f t="shared" si="17"/>
        <v>189903075.27000001</v>
      </c>
      <c r="AZ72" s="1"/>
    </row>
    <row r="73" spans="1:52" ht="15.75" customHeight="1">
      <c r="A73" s="10" t="s">
        <v>131</v>
      </c>
      <c r="B73" s="14" t="s">
        <v>132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6">
        <f t="shared" ref="AX73:AY73" si="18">SUM(AX74:AX75)</f>
        <v>100580299.23</v>
      </c>
      <c r="AY73" s="16">
        <f t="shared" si="18"/>
        <v>189903075.27000001</v>
      </c>
      <c r="AZ73" s="1"/>
    </row>
    <row r="74" spans="1:52" ht="15.75" customHeight="1">
      <c r="A74" s="17" t="s">
        <v>133</v>
      </c>
      <c r="B74" s="18" t="s">
        <v>134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9">
        <f>[1]Balanza!H264</f>
        <v>137721.79999999999</v>
      </c>
      <c r="AY74" s="19">
        <f>[1]Balanza!D264</f>
        <v>267338.3</v>
      </c>
      <c r="AZ74" s="1"/>
    </row>
    <row r="75" spans="1:52" ht="15.75" customHeight="1">
      <c r="A75" s="17" t="s">
        <v>135</v>
      </c>
      <c r="B75" s="18" t="s">
        <v>136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9">
        <f>[1]Balanza!H265</f>
        <v>100442577.43000001</v>
      </c>
      <c r="AY75" s="19">
        <f>[1]Balanza!D265</f>
        <v>189635736.97</v>
      </c>
      <c r="AZ75" s="1"/>
    </row>
    <row r="76" spans="1:52" ht="15.75" customHeight="1">
      <c r="A76" s="10" t="s">
        <v>137</v>
      </c>
      <c r="B76" s="14" t="s">
        <v>138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6">
        <v>0</v>
      </c>
      <c r="AY76" s="16">
        <v>0</v>
      </c>
      <c r="AZ76" s="1"/>
    </row>
    <row r="77" spans="1:52" ht="15.75" customHeight="1">
      <c r="A77" s="10" t="s">
        <v>139</v>
      </c>
      <c r="B77" s="14" t="s">
        <v>140</v>
      </c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6">
        <v>0</v>
      </c>
      <c r="AY77" s="16">
        <v>0</v>
      </c>
      <c r="AZ77" s="1"/>
    </row>
    <row r="78" spans="1:52" ht="15.75" customHeight="1">
      <c r="A78" s="10" t="s">
        <v>141</v>
      </c>
      <c r="B78" s="14" t="s">
        <v>142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6">
        <f t="shared" ref="AX78:AY78" si="19">SUM(AX79)</f>
        <v>0</v>
      </c>
      <c r="AY78" s="16">
        <f t="shared" si="19"/>
        <v>0</v>
      </c>
      <c r="AZ78" s="1"/>
    </row>
    <row r="79" spans="1:52" ht="15.75" customHeight="1">
      <c r="A79" s="17" t="s">
        <v>143</v>
      </c>
      <c r="B79" s="12" t="s">
        <v>144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9">
        <f>[1]Balanza!H269</f>
        <v>0</v>
      </c>
      <c r="AY79" s="19">
        <f>[1]Balanza!D269</f>
        <v>0</v>
      </c>
      <c r="AZ79" s="1"/>
    </row>
    <row r="80" spans="1:52" ht="15.75" customHeight="1">
      <c r="A80" s="10" t="s">
        <v>145</v>
      </c>
      <c r="B80" s="14" t="s">
        <v>146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6">
        <v>0</v>
      </c>
      <c r="AY80" s="16">
        <v>0</v>
      </c>
      <c r="AZ80" s="1"/>
    </row>
    <row r="81" spans="1:52" ht="15.75" customHeight="1">
      <c r="A81" s="10" t="s">
        <v>147</v>
      </c>
      <c r="B81" s="14" t="s">
        <v>148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5">
        <f t="shared" ref="AX81:AY81" si="20">AX82+AX83+AX85+AX87+AX89+AX91+AX93+AX94+AX100</f>
        <v>60420625.119999997</v>
      </c>
      <c r="AY81" s="15">
        <f t="shared" si="20"/>
        <v>150724855.72999999</v>
      </c>
      <c r="AZ81" s="1"/>
    </row>
    <row r="82" spans="1:52" ht="15.75" customHeight="1">
      <c r="A82" s="10" t="s">
        <v>149</v>
      </c>
      <c r="B82" s="14" t="s">
        <v>150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6">
        <v>0</v>
      </c>
      <c r="AY82" s="16">
        <v>0</v>
      </c>
      <c r="AZ82" s="1"/>
    </row>
    <row r="83" spans="1:52" ht="15.75" customHeight="1">
      <c r="A83" s="10" t="s">
        <v>151</v>
      </c>
      <c r="B83" s="14" t="s">
        <v>152</v>
      </c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6">
        <f t="shared" ref="AX83:AY83" si="21">SUM(AX84)</f>
        <v>54168277.450000003</v>
      </c>
      <c r="AY83" s="16">
        <f t="shared" si="21"/>
        <v>106932530.95999999</v>
      </c>
      <c r="AZ83" s="1"/>
    </row>
    <row r="84" spans="1:52" ht="15.75" customHeight="1">
      <c r="A84" s="17" t="s">
        <v>153</v>
      </c>
      <c r="B84" s="12" t="s">
        <v>36</v>
      </c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9">
        <f>[1]Balanza!H274</f>
        <v>54168277.450000003</v>
      </c>
      <c r="AY84" s="19">
        <f>[1]Balanza!D274</f>
        <v>106932530.95999999</v>
      </c>
      <c r="AZ84" s="1"/>
    </row>
    <row r="85" spans="1:52" ht="15.75" customHeight="1">
      <c r="A85" s="10" t="s">
        <v>154</v>
      </c>
      <c r="B85" s="14" t="s">
        <v>155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6">
        <f t="shared" ref="AX85:AY85" si="22">SUM(AX86)</f>
        <v>706993.9</v>
      </c>
      <c r="AY85" s="16">
        <f t="shared" si="22"/>
        <v>7421323.9900000002</v>
      </c>
      <c r="AZ85" s="1"/>
    </row>
    <row r="86" spans="1:52" ht="15.75" customHeight="1">
      <c r="A86" s="17" t="s">
        <v>156</v>
      </c>
      <c r="B86" s="12" t="s">
        <v>157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9">
        <f>[1]Balanza!H276</f>
        <v>706993.9</v>
      </c>
      <c r="AY86" s="19">
        <f>[1]Balanza!D276</f>
        <v>7421323.9900000002</v>
      </c>
      <c r="AZ86" s="1"/>
    </row>
    <row r="87" spans="1:52" ht="15.75" customHeight="1">
      <c r="A87" s="10" t="s">
        <v>158</v>
      </c>
      <c r="B87" s="14" t="s">
        <v>159</v>
      </c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6">
        <f t="shared" ref="AX87:AY87" si="23">SUM(AX88)</f>
        <v>0</v>
      </c>
      <c r="AY87" s="16">
        <f t="shared" si="23"/>
        <v>2095952.71</v>
      </c>
      <c r="AZ87" s="1"/>
    </row>
    <row r="88" spans="1:52" ht="15.75" customHeight="1">
      <c r="A88" s="17" t="s">
        <v>160</v>
      </c>
      <c r="B88" s="12" t="s">
        <v>161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9">
        <f>[1]Balanza!H278</f>
        <v>0</v>
      </c>
      <c r="AY88" s="19">
        <f>[1]Balanza!D278</f>
        <v>2095952.71</v>
      </c>
      <c r="AZ88" s="1"/>
    </row>
    <row r="89" spans="1:52" ht="15.75" customHeight="1">
      <c r="A89" s="10" t="s">
        <v>162</v>
      </c>
      <c r="B89" s="14" t="s">
        <v>163</v>
      </c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6">
        <f t="shared" ref="AX89:AY89" si="24">SUM(AX90)</f>
        <v>4326685.59</v>
      </c>
      <c r="AY89" s="16">
        <f t="shared" si="24"/>
        <v>0</v>
      </c>
      <c r="AZ89" s="1"/>
    </row>
    <row r="90" spans="1:52" ht="15.75" customHeight="1">
      <c r="A90" s="17" t="s">
        <v>160</v>
      </c>
      <c r="B90" s="12" t="s">
        <v>164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9">
        <f>[1]Balanza!H280</f>
        <v>4326685.59</v>
      </c>
      <c r="AY90" s="19">
        <f>[1]Balanza!D280</f>
        <v>0</v>
      </c>
      <c r="AZ90" s="1"/>
    </row>
    <row r="91" spans="1:52" ht="15.75" customHeight="1">
      <c r="A91" s="10" t="s">
        <v>165</v>
      </c>
      <c r="B91" s="14" t="s">
        <v>166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6">
        <f t="shared" ref="AX91:AY91" si="25">SUM(AX92)</f>
        <v>0</v>
      </c>
      <c r="AY91" s="16">
        <f t="shared" si="25"/>
        <v>0</v>
      </c>
      <c r="AZ91" s="1"/>
    </row>
    <row r="92" spans="1:52" ht="15.75" customHeight="1">
      <c r="A92" s="17" t="s">
        <v>160</v>
      </c>
      <c r="B92" s="12" t="s">
        <v>167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9">
        <f>[1]Balanza!H282</f>
        <v>0</v>
      </c>
      <c r="AY92" s="19">
        <f>[1]Balanza!D282</f>
        <v>0</v>
      </c>
      <c r="AZ92" s="1"/>
    </row>
    <row r="93" spans="1:52" ht="15.75" customHeight="1">
      <c r="A93" s="10" t="s">
        <v>168</v>
      </c>
      <c r="B93" s="14" t="s">
        <v>169</v>
      </c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6">
        <v>0</v>
      </c>
      <c r="AY93" s="16">
        <v>0</v>
      </c>
      <c r="AZ93" s="1"/>
    </row>
    <row r="94" spans="1:52" ht="15.75" customHeight="1">
      <c r="A94" s="10" t="s">
        <v>170</v>
      </c>
      <c r="B94" s="14" t="s">
        <v>171</v>
      </c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6">
        <f t="shared" ref="AX94:AY94" si="26">SUM(AX95:AX99)</f>
        <v>305831.90999999997</v>
      </c>
      <c r="AY94" s="16">
        <f t="shared" si="26"/>
        <v>961411.75</v>
      </c>
      <c r="AZ94" s="1"/>
    </row>
    <row r="95" spans="1:52" ht="15.75" customHeight="1">
      <c r="A95" s="17" t="s">
        <v>172</v>
      </c>
      <c r="B95" s="12" t="s">
        <v>32</v>
      </c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9">
        <f>[1]Balanza!H285</f>
        <v>305831.90999999997</v>
      </c>
      <c r="AY95" s="19">
        <f>[1]Balanza!D285</f>
        <v>961411.75</v>
      </c>
      <c r="AZ95" s="1"/>
    </row>
    <row r="96" spans="1:52" ht="15.75" customHeight="1">
      <c r="A96" s="17" t="s">
        <v>173</v>
      </c>
      <c r="B96" s="12" t="s">
        <v>34</v>
      </c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9">
        <f>[1]Balanza!H286</f>
        <v>0</v>
      </c>
      <c r="AY96" s="19">
        <f>[1]Balanza!D286</f>
        <v>0</v>
      </c>
      <c r="AZ96" s="1"/>
    </row>
    <row r="97" spans="1:52" ht="15.75" customHeight="1">
      <c r="A97" s="17" t="s">
        <v>174</v>
      </c>
      <c r="B97" s="12" t="s">
        <v>36</v>
      </c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9">
        <f>[1]Balanza!H287</f>
        <v>0</v>
      </c>
      <c r="AY97" s="19">
        <f>[1]Balanza!D287</f>
        <v>0</v>
      </c>
      <c r="AZ97" s="1"/>
    </row>
    <row r="98" spans="1:52" ht="15.75" customHeight="1">
      <c r="A98" s="17" t="s">
        <v>175</v>
      </c>
      <c r="B98" s="12" t="s">
        <v>38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9">
        <f>[1]Balanza!H288</f>
        <v>0</v>
      </c>
      <c r="AY98" s="19">
        <f>[1]Balanza!D288</f>
        <v>0</v>
      </c>
      <c r="AZ98" s="1"/>
    </row>
    <row r="99" spans="1:52" ht="15.75" customHeight="1">
      <c r="A99" s="17" t="s">
        <v>176</v>
      </c>
      <c r="B99" s="12" t="s">
        <v>40</v>
      </c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9">
        <f>[1]Balanza!H289</f>
        <v>0</v>
      </c>
      <c r="AY99" s="19">
        <f>[1]Balanza!D289</f>
        <v>0</v>
      </c>
      <c r="AZ99" s="1"/>
    </row>
    <row r="100" spans="1:52" ht="15.75" customHeight="1">
      <c r="A100" s="10" t="s">
        <v>177</v>
      </c>
      <c r="B100" s="14" t="s">
        <v>178</v>
      </c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6">
        <f t="shared" ref="AX100:AY100" si="27">SUM(AX101)</f>
        <v>912836.27</v>
      </c>
      <c r="AY100" s="16">
        <f t="shared" si="27"/>
        <v>33313636.32</v>
      </c>
      <c r="AZ100" s="1"/>
    </row>
    <row r="101" spans="1:52" ht="15.75" customHeight="1">
      <c r="A101" s="17" t="s">
        <v>179</v>
      </c>
      <c r="B101" s="12" t="s">
        <v>180</v>
      </c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9">
        <f>[1]Balanza!H291</f>
        <v>912836.27</v>
      </c>
      <c r="AY101" s="19">
        <f>[1]Balanza!D291</f>
        <v>33313636.32</v>
      </c>
      <c r="AZ101" s="1"/>
    </row>
    <row r="102" spans="1:52" ht="15.75" customHeight="1">
      <c r="A102" s="10" t="s">
        <v>181</v>
      </c>
      <c r="B102" s="14" t="s">
        <v>182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5">
        <f t="shared" ref="AX102:AY102" si="28">AX103+AX105+AX106+AX108+AX109+AX110+AX111+AX113</f>
        <v>0</v>
      </c>
      <c r="AY102" s="15">
        <f t="shared" si="28"/>
        <v>0</v>
      </c>
      <c r="AZ102" s="1"/>
    </row>
    <row r="103" spans="1:52" ht="15.75" customHeight="1">
      <c r="A103" s="10" t="s">
        <v>183</v>
      </c>
      <c r="B103" s="14" t="s">
        <v>184</v>
      </c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6">
        <f t="shared" ref="AX103:AY103" si="29">SUM(AX104)</f>
        <v>0</v>
      </c>
      <c r="AY103" s="16">
        <f t="shared" si="29"/>
        <v>0</v>
      </c>
      <c r="AZ103" s="1"/>
    </row>
    <row r="104" spans="1:52" ht="15.75" customHeight="1">
      <c r="A104" s="17" t="s">
        <v>185</v>
      </c>
      <c r="B104" s="18" t="s">
        <v>186</v>
      </c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9">
        <f>[1]Balanza!H294</f>
        <v>0</v>
      </c>
      <c r="AY104" s="19">
        <f>[1]Balanza!D294</f>
        <v>0</v>
      </c>
      <c r="AZ104" s="1"/>
    </row>
    <row r="105" spans="1:52" ht="15.75" customHeight="1">
      <c r="A105" s="10" t="s">
        <v>187</v>
      </c>
      <c r="B105" s="14" t="s">
        <v>188</v>
      </c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6">
        <v>0</v>
      </c>
      <c r="AY105" s="16">
        <v>0</v>
      </c>
      <c r="AZ105" s="1"/>
    </row>
    <row r="106" spans="1:52" ht="15.75" customHeight="1">
      <c r="A106" s="10" t="s">
        <v>189</v>
      </c>
      <c r="B106" s="14" t="s">
        <v>190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6">
        <f t="shared" ref="AX106:AY106" si="30">SUM(AX107)</f>
        <v>0</v>
      </c>
      <c r="AY106" s="16">
        <f t="shared" si="30"/>
        <v>0</v>
      </c>
      <c r="AZ106" s="1"/>
    </row>
    <row r="107" spans="1:52" ht="15.75" customHeight="1">
      <c r="A107" s="17" t="s">
        <v>191</v>
      </c>
      <c r="B107" s="18" t="s">
        <v>192</v>
      </c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9">
        <f>[1]Balanza!H297</f>
        <v>0</v>
      </c>
      <c r="AY107" s="19">
        <f>[1]Balanza!D297</f>
        <v>0</v>
      </c>
      <c r="AZ107" s="1"/>
    </row>
    <row r="108" spans="1:52" ht="15.75" customHeight="1">
      <c r="A108" s="10" t="s">
        <v>193</v>
      </c>
      <c r="B108" s="14" t="s">
        <v>194</v>
      </c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6">
        <v>0</v>
      </c>
      <c r="AY108" s="16">
        <v>0</v>
      </c>
      <c r="AZ108" s="1"/>
    </row>
    <row r="109" spans="1:52" ht="15.75" customHeight="1">
      <c r="A109" s="10" t="s">
        <v>195</v>
      </c>
      <c r="B109" s="14" t="s">
        <v>196</v>
      </c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6">
        <v>0</v>
      </c>
      <c r="AY109" s="16">
        <v>0</v>
      </c>
      <c r="AZ109" s="1"/>
    </row>
    <row r="110" spans="1:52" ht="15.75" customHeight="1">
      <c r="A110" s="17" t="s">
        <v>197</v>
      </c>
      <c r="B110" s="14" t="s">
        <v>198</v>
      </c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6">
        <v>0</v>
      </c>
      <c r="AY110" s="16">
        <v>0</v>
      </c>
      <c r="AZ110" s="1"/>
    </row>
    <row r="111" spans="1:52" ht="15.75" customHeight="1">
      <c r="A111" s="10" t="s">
        <v>199</v>
      </c>
      <c r="B111" s="14" t="s">
        <v>200</v>
      </c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6">
        <f t="shared" ref="AX111:AY111" si="31">SUM(AX112)</f>
        <v>0</v>
      </c>
      <c r="AY111" s="16">
        <f t="shared" si="31"/>
        <v>0</v>
      </c>
      <c r="AZ111" s="1"/>
    </row>
    <row r="112" spans="1:52" ht="15.75" customHeight="1">
      <c r="A112" s="17" t="s">
        <v>201</v>
      </c>
      <c r="B112" s="18" t="s">
        <v>202</v>
      </c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9">
        <f>[1]Balanza!H302</f>
        <v>0</v>
      </c>
      <c r="AY112" s="19">
        <f>[1]Balanza!D302</f>
        <v>0</v>
      </c>
      <c r="AZ112" s="1"/>
    </row>
    <row r="113" spans="1:52" ht="15.75" customHeight="1">
      <c r="A113" s="10" t="s">
        <v>203</v>
      </c>
      <c r="B113" s="14" t="s">
        <v>204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6">
        <v>0</v>
      </c>
      <c r="AY113" s="16">
        <v>0</v>
      </c>
      <c r="AZ113" s="1"/>
    </row>
    <row r="114" spans="1:52" ht="15.75" customHeight="1">
      <c r="A114" s="10">
        <v>41900</v>
      </c>
      <c r="B114" s="14" t="s">
        <v>205</v>
      </c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5">
        <f t="shared" ref="AX114:AY114" si="32">AX115+AX116</f>
        <v>0</v>
      </c>
      <c r="AY114" s="15">
        <f t="shared" si="32"/>
        <v>0</v>
      </c>
      <c r="AZ114" s="15">
        <f>AZ115+AZ117+AZ118+AZ120+AZ121+AZ122+AZ123+AZ125</f>
        <v>0</v>
      </c>
    </row>
    <row r="115" spans="1:52" ht="15.75" customHeight="1">
      <c r="A115" s="10">
        <v>41910</v>
      </c>
      <c r="B115" s="14" t="s">
        <v>206</v>
      </c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6">
        <v>0</v>
      </c>
      <c r="AY115" s="16">
        <v>0</v>
      </c>
      <c r="AZ115" s="1"/>
    </row>
    <row r="116" spans="1:52" ht="15.75" customHeight="1">
      <c r="A116" s="10">
        <v>41920</v>
      </c>
      <c r="B116" s="14" t="s">
        <v>207</v>
      </c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6">
        <v>0</v>
      </c>
      <c r="AY116" s="16">
        <v>0</v>
      </c>
      <c r="AZ116" s="1"/>
    </row>
    <row r="117" spans="1:52" ht="15.75" customHeight="1">
      <c r="A117" s="10" t="s">
        <v>208</v>
      </c>
      <c r="B117" s="20" t="s">
        <v>209</v>
      </c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3">
        <f t="shared" ref="AX117:AY117" si="33">AX118+AX149</f>
        <v>3609519011.7600002</v>
      </c>
      <c r="AY117" s="13">
        <f t="shared" si="33"/>
        <v>6877031408.5599995</v>
      </c>
      <c r="AZ117" s="1"/>
    </row>
    <row r="118" spans="1:52" ht="15.75" customHeight="1">
      <c r="A118" s="10" t="s">
        <v>210</v>
      </c>
      <c r="B118" s="14" t="s">
        <v>211</v>
      </c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5">
        <f t="shared" ref="AX118:AY118" si="34">AX119+AX132+AX135+AX140+AX146</f>
        <v>3609519011.7600002</v>
      </c>
      <c r="AY118" s="15">
        <f t="shared" si="34"/>
        <v>6877031408.5599995</v>
      </c>
      <c r="AZ118" s="1"/>
    </row>
    <row r="119" spans="1:52" ht="15.75" customHeight="1">
      <c r="A119" s="10" t="s">
        <v>212</v>
      </c>
      <c r="B119" s="14" t="s">
        <v>213</v>
      </c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6">
        <f t="shared" ref="AX119:AY119" si="35">SUM(AX120:AX131)</f>
        <v>2845320692.2600002</v>
      </c>
      <c r="AY119" s="16">
        <f t="shared" si="35"/>
        <v>5094558837.2000008</v>
      </c>
      <c r="AZ119" s="1"/>
    </row>
    <row r="120" spans="1:52" ht="15.75" customHeight="1">
      <c r="A120" s="17" t="s">
        <v>214</v>
      </c>
      <c r="B120" s="18" t="s">
        <v>215</v>
      </c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9">
        <f>[1]Balanza!H310</f>
        <v>1385567861.51</v>
      </c>
      <c r="AY120" s="19">
        <f>[1]Balanza!D310</f>
        <v>2367486112.4000001</v>
      </c>
      <c r="AZ120" s="1"/>
    </row>
    <row r="121" spans="1:52" ht="15.75" customHeight="1">
      <c r="A121" s="17" t="s">
        <v>216</v>
      </c>
      <c r="B121" s="18" t="s">
        <v>217</v>
      </c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9">
        <f>[1]Balanza!H311</f>
        <v>221580550.69</v>
      </c>
      <c r="AY121" s="19">
        <f>[1]Balanza!D311</f>
        <v>362698133.80000001</v>
      </c>
      <c r="AZ121" s="1"/>
    </row>
    <row r="122" spans="1:52" ht="15.75" customHeight="1">
      <c r="A122" s="17" t="s">
        <v>218</v>
      </c>
      <c r="B122" s="18" t="s">
        <v>219</v>
      </c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9">
        <f>[1]Balanza!H312</f>
        <v>237413071.53</v>
      </c>
      <c r="AY122" s="19">
        <f>[1]Balanza!D312</f>
        <v>501547355.75</v>
      </c>
      <c r="AZ122" s="1"/>
    </row>
    <row r="123" spans="1:52" ht="15.75" customHeight="1">
      <c r="A123" s="17" t="s">
        <v>220</v>
      </c>
      <c r="B123" s="18" t="s">
        <v>221</v>
      </c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9">
        <f>[1]Balanza!H313</f>
        <v>0</v>
      </c>
      <c r="AY123" s="19">
        <f>[1]Balanza!D313</f>
        <v>0</v>
      </c>
      <c r="AZ123" s="1"/>
    </row>
    <row r="124" spans="1:52" ht="15.75" customHeight="1">
      <c r="A124" s="17" t="s">
        <v>222</v>
      </c>
      <c r="B124" s="18" t="s">
        <v>223</v>
      </c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9">
        <f>[1]Balanza!H314</f>
        <v>0</v>
      </c>
      <c r="AY124" s="19">
        <f>[1]Balanza!D314</f>
        <v>0</v>
      </c>
      <c r="AZ124" s="1"/>
    </row>
    <row r="125" spans="1:52" ht="15.75" customHeight="1">
      <c r="A125" s="17" t="s">
        <v>224</v>
      </c>
      <c r="B125" s="18" t="s">
        <v>225</v>
      </c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9">
        <f>[1]Balanza!H315</f>
        <v>35886860.530000001</v>
      </c>
      <c r="AY125" s="19">
        <f>[1]Balanza!D315</f>
        <v>74693541.700000003</v>
      </c>
      <c r="AZ125" s="1"/>
    </row>
    <row r="126" spans="1:52" ht="15.75" customHeight="1">
      <c r="A126" s="17" t="s">
        <v>226</v>
      </c>
      <c r="B126" s="18" t="s">
        <v>227</v>
      </c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9">
        <f>[1]Balanza!H316</f>
        <v>0</v>
      </c>
      <c r="AY126" s="19">
        <f>[1]Balanza!D316</f>
        <v>0</v>
      </c>
      <c r="AZ126" s="1"/>
    </row>
    <row r="127" spans="1:52" ht="15.75" customHeight="1">
      <c r="A127" s="17" t="s">
        <v>228</v>
      </c>
      <c r="B127" s="18" t="s">
        <v>229</v>
      </c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9">
        <f>[1]Balanza!H317</f>
        <v>0</v>
      </c>
      <c r="AY127" s="19">
        <f>[1]Balanza!D317</f>
        <v>0</v>
      </c>
      <c r="AZ127" s="1"/>
    </row>
    <row r="128" spans="1:52" ht="15.75" customHeight="1">
      <c r="A128" s="17" t="s">
        <v>230</v>
      </c>
      <c r="B128" s="18" t="s">
        <v>231</v>
      </c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9">
        <f>[1]Balanza!H318</f>
        <v>17032145.559999999</v>
      </c>
      <c r="AY128" s="19">
        <f>[1]Balanza!D318</f>
        <v>34994673.759999998</v>
      </c>
      <c r="AZ128" s="1"/>
    </row>
    <row r="129" spans="1:52" ht="15.75" customHeight="1">
      <c r="A129" s="17" t="s">
        <v>232</v>
      </c>
      <c r="B129" s="18" t="s">
        <v>233</v>
      </c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9">
        <f>[1]Balanza!H319</f>
        <v>411735201.97000003</v>
      </c>
      <c r="AY129" s="19">
        <f>[1]Balanza!D319</f>
        <v>634883883.95000005</v>
      </c>
      <c r="AZ129" s="1"/>
    </row>
    <row r="130" spans="1:52" ht="15.75" customHeight="1">
      <c r="A130" s="17" t="s">
        <v>234</v>
      </c>
      <c r="B130" s="18" t="s">
        <v>235</v>
      </c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9">
        <f>[1]Balanza!H320</f>
        <v>0</v>
      </c>
      <c r="AY130" s="19">
        <f>[1]Balanza!D320</f>
        <v>155577264.03</v>
      </c>
      <c r="AZ130" s="1"/>
    </row>
    <row r="131" spans="1:52" ht="15.75" customHeight="1">
      <c r="A131" s="17" t="s">
        <v>236</v>
      </c>
      <c r="B131" s="18" t="s">
        <v>237</v>
      </c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9">
        <f>[1]Balanza!H321</f>
        <v>536105000.47000003</v>
      </c>
      <c r="AY131" s="19">
        <f>[1]Balanza!D321</f>
        <v>962677871.80999994</v>
      </c>
      <c r="AZ131" s="1"/>
    </row>
    <row r="132" spans="1:52" ht="15.75" customHeight="1">
      <c r="A132" s="10" t="s">
        <v>238</v>
      </c>
      <c r="B132" s="14" t="s">
        <v>239</v>
      </c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6">
        <f t="shared" ref="AX132:AY132" si="36">SUM(AX133:AX134)</f>
        <v>720721076.73000002</v>
      </c>
      <c r="AY132" s="16">
        <f t="shared" si="36"/>
        <v>1385259774.8099999</v>
      </c>
      <c r="AZ132" s="1"/>
    </row>
    <row r="133" spans="1:52" ht="15.75" customHeight="1">
      <c r="A133" s="17" t="s">
        <v>240</v>
      </c>
      <c r="B133" s="18" t="s">
        <v>241</v>
      </c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9">
        <f>[1]Balanza!H323</f>
        <v>82101361.230000004</v>
      </c>
      <c r="AY133" s="19">
        <f>[1]Balanza!D323</f>
        <v>146394250.69999999</v>
      </c>
      <c r="AZ133" s="1"/>
    </row>
    <row r="134" spans="1:52" ht="15.75" customHeight="1">
      <c r="A134" s="17" t="s">
        <v>242</v>
      </c>
      <c r="B134" s="18" t="s">
        <v>243</v>
      </c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9">
        <f>[1]Balanza!H324</f>
        <v>638619715.5</v>
      </c>
      <c r="AY134" s="19">
        <f>[1]Balanza!D324</f>
        <v>1238865524.1099999</v>
      </c>
      <c r="AZ134" s="1"/>
    </row>
    <row r="135" spans="1:52" ht="15.75" customHeight="1">
      <c r="A135" s="10" t="s">
        <v>244</v>
      </c>
      <c r="B135" s="14" t="s">
        <v>245</v>
      </c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6">
        <f t="shared" ref="AX135:AY135" si="37">SUM(AX136:AX139)</f>
        <v>1169785.73</v>
      </c>
      <c r="AY135" s="16">
        <f t="shared" si="37"/>
        <v>313409191.64999998</v>
      </c>
      <c r="AZ135" s="1"/>
    </row>
    <row r="136" spans="1:52" ht="15.75" customHeight="1">
      <c r="A136" s="17" t="s">
        <v>246</v>
      </c>
      <c r="B136" s="18" t="s">
        <v>247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9">
        <f>[1]Balanza!H326</f>
        <v>974344.06</v>
      </c>
      <c r="AY136" s="19">
        <f>[1]Balanza!D326</f>
        <v>458884.03</v>
      </c>
      <c r="AZ136" s="1"/>
    </row>
    <row r="137" spans="1:52" ht="15.75" customHeight="1">
      <c r="A137" s="17" t="s">
        <v>248</v>
      </c>
      <c r="B137" s="18" t="s">
        <v>249</v>
      </c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9">
        <f>[1]Balanza!H327</f>
        <v>0</v>
      </c>
      <c r="AY137" s="19">
        <f>[1]Balanza!D327</f>
        <v>312950307.62</v>
      </c>
      <c r="AZ137" s="1"/>
    </row>
    <row r="138" spans="1:52" ht="15.75" customHeight="1">
      <c r="A138" s="17" t="s">
        <v>250</v>
      </c>
      <c r="B138" s="18" t="s">
        <v>251</v>
      </c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9">
        <f>[1]Balanza!H328</f>
        <v>0</v>
      </c>
      <c r="AY138" s="19">
        <f>[1]Balanza!D328</f>
        <v>0</v>
      </c>
      <c r="AZ138" s="1"/>
    </row>
    <row r="139" spans="1:52" ht="15.75" customHeight="1">
      <c r="A139" s="17" t="s">
        <v>252</v>
      </c>
      <c r="B139" s="18" t="s">
        <v>253</v>
      </c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9">
        <f>[1]Balanza!H329+[1]Balanza!H330+[1]Balanza!H331</f>
        <v>195441.67</v>
      </c>
      <c r="AY139" s="19">
        <f>[1]Balanza!D329+[1]Balanza!D330+[1]Balanza!D331</f>
        <v>0</v>
      </c>
      <c r="AZ139" s="1"/>
    </row>
    <row r="140" spans="1:52" ht="15.75" customHeight="1">
      <c r="A140" s="10" t="s">
        <v>254</v>
      </c>
      <c r="B140" s="14" t="s">
        <v>255</v>
      </c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6">
        <f t="shared" ref="AX140:AY140" si="38">SUM(AX141:AX145)</f>
        <v>42307457.039999999</v>
      </c>
      <c r="AY140" s="16">
        <f t="shared" si="38"/>
        <v>83803604.900000006</v>
      </c>
      <c r="AZ140" s="1"/>
    </row>
    <row r="141" spans="1:52" ht="15.75" customHeight="1">
      <c r="A141" s="17" t="s">
        <v>256</v>
      </c>
      <c r="B141" s="18" t="s">
        <v>257</v>
      </c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9">
        <f>[1]Balanza!H333</f>
        <v>364.86</v>
      </c>
      <c r="AY141" s="19">
        <f>[1]Balanza!D333</f>
        <v>1352.14</v>
      </c>
      <c r="AZ141" s="1"/>
    </row>
    <row r="142" spans="1:52" ht="15.75" customHeight="1">
      <c r="A142" s="17" t="s">
        <v>258</v>
      </c>
      <c r="B142" s="18" t="s">
        <v>259</v>
      </c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9">
        <f>[1]Balanza!H334</f>
        <v>4649998.8600000003</v>
      </c>
      <c r="AY142" s="19">
        <f>[1]Balanza!D334</f>
        <v>8883391.6799999997</v>
      </c>
      <c r="AZ142" s="1"/>
    </row>
    <row r="143" spans="1:52" ht="15.75" customHeight="1">
      <c r="A143" s="17" t="s">
        <v>260</v>
      </c>
      <c r="B143" s="18" t="s">
        <v>261</v>
      </c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9">
        <f>[1]Balanza!H335</f>
        <v>37657093.32</v>
      </c>
      <c r="AY143" s="19">
        <f>[1]Balanza!D335</f>
        <v>74918861.079999998</v>
      </c>
      <c r="AZ143" s="1"/>
    </row>
    <row r="144" spans="1:52" ht="15.75" customHeight="1">
      <c r="A144" s="17" t="s">
        <v>262</v>
      </c>
      <c r="B144" s="18" t="s">
        <v>263</v>
      </c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9">
        <f>[1]Balanza!H336</f>
        <v>0</v>
      </c>
      <c r="AY144" s="19">
        <f>[1]Balanza!D336</f>
        <v>0</v>
      </c>
      <c r="AZ144" s="1"/>
    </row>
    <row r="145" spans="1:52" ht="15.75" customHeight="1">
      <c r="A145" s="17" t="s">
        <v>264</v>
      </c>
      <c r="B145" s="18" t="s">
        <v>265</v>
      </c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9">
        <f>[1]Balanza!H337</f>
        <v>0</v>
      </c>
      <c r="AY145" s="19">
        <f>[1]Balanza!D337</f>
        <v>0</v>
      </c>
      <c r="AZ145" s="1"/>
    </row>
    <row r="146" spans="1:52" ht="15.75" customHeight="1">
      <c r="A146" s="10" t="s">
        <v>266</v>
      </c>
      <c r="B146" s="14" t="s">
        <v>267</v>
      </c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6">
        <f t="shared" ref="AX146:AY146" si="39">SUM(AX147:AX148)</f>
        <v>0</v>
      </c>
      <c r="AY146" s="16">
        <f t="shared" si="39"/>
        <v>0</v>
      </c>
      <c r="AZ146" s="1"/>
    </row>
    <row r="147" spans="1:52" ht="15.75" customHeight="1">
      <c r="A147" s="10" t="s">
        <v>268</v>
      </c>
      <c r="B147" s="18" t="s">
        <v>269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9">
        <f>[1]Balanza!H339</f>
        <v>0</v>
      </c>
      <c r="AY147" s="19">
        <f>[1]Balanza!D339</f>
        <v>0</v>
      </c>
      <c r="AZ147" s="1"/>
    </row>
    <row r="148" spans="1:52" ht="15.75" customHeight="1">
      <c r="A148" s="10" t="s">
        <v>270</v>
      </c>
      <c r="B148" s="18" t="s">
        <v>271</v>
      </c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9">
        <f>[1]Balanza!H340</f>
        <v>0</v>
      </c>
      <c r="AY148" s="19">
        <f>[1]Balanza!D340</f>
        <v>0</v>
      </c>
      <c r="AZ148" s="1"/>
    </row>
    <row r="149" spans="1:52" ht="15.75" customHeight="1">
      <c r="A149" s="10" t="s">
        <v>272</v>
      </c>
      <c r="B149" s="14" t="s">
        <v>273</v>
      </c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5">
        <f t="shared" ref="AX149:AY149" si="40">AX150+AX152+AX153+AX155+AX156+AX158+AX159</f>
        <v>0</v>
      </c>
      <c r="AY149" s="15">
        <f t="shared" si="40"/>
        <v>0</v>
      </c>
      <c r="AZ149" s="1"/>
    </row>
    <row r="150" spans="1:52" ht="15.75" customHeight="1">
      <c r="A150" s="10" t="s">
        <v>274</v>
      </c>
      <c r="B150" s="14" t="s">
        <v>275</v>
      </c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6">
        <f t="shared" ref="AX150:AY150" si="41">SUM(AX151)</f>
        <v>0</v>
      </c>
      <c r="AY150" s="16">
        <f t="shared" si="41"/>
        <v>0</v>
      </c>
      <c r="AZ150" s="1"/>
    </row>
    <row r="151" spans="1:52" ht="15.75" customHeight="1">
      <c r="A151" s="17" t="s">
        <v>276</v>
      </c>
      <c r="B151" s="18" t="s">
        <v>277</v>
      </c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9">
        <f>[1]Balanza!H343+[1]Balanza!H344</f>
        <v>0</v>
      </c>
      <c r="AY151" s="19">
        <f>[1]Balanza!D343+[1]Balanza!D344</f>
        <v>0</v>
      </c>
      <c r="AZ151" s="1"/>
    </row>
    <row r="152" spans="1:52" ht="15.75" customHeight="1">
      <c r="A152" s="10" t="s">
        <v>278</v>
      </c>
      <c r="B152" s="14" t="s">
        <v>279</v>
      </c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6">
        <v>0</v>
      </c>
      <c r="AY152" s="16">
        <v>0</v>
      </c>
      <c r="AZ152" s="1"/>
    </row>
    <row r="153" spans="1:52" ht="15.75" customHeight="1">
      <c r="A153" s="10" t="s">
        <v>280</v>
      </c>
      <c r="B153" s="14" t="s">
        <v>281</v>
      </c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6">
        <f t="shared" ref="AX153:AY153" si="42">SUM(AX154)</f>
        <v>0</v>
      </c>
      <c r="AY153" s="16">
        <f t="shared" si="42"/>
        <v>0</v>
      </c>
      <c r="AZ153" s="1"/>
    </row>
    <row r="154" spans="1:52" ht="15.75" customHeight="1">
      <c r="A154" s="17" t="s">
        <v>282</v>
      </c>
      <c r="B154" s="18" t="s">
        <v>283</v>
      </c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9">
        <f>[1]Balanza!H347+[1]Balanza!H348</f>
        <v>0</v>
      </c>
      <c r="AY154" s="19">
        <f>[1]Balanza!D347+[1]Balanza!D348</f>
        <v>0</v>
      </c>
      <c r="AZ154" s="1"/>
    </row>
    <row r="155" spans="1:52" ht="15.75" customHeight="1">
      <c r="A155" s="10" t="s">
        <v>284</v>
      </c>
      <c r="B155" s="14" t="s">
        <v>285</v>
      </c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6">
        <v>0</v>
      </c>
      <c r="AY155" s="16">
        <v>0</v>
      </c>
      <c r="AZ155" s="1"/>
    </row>
    <row r="156" spans="1:52" ht="15.75" customHeight="1">
      <c r="A156" s="10" t="s">
        <v>286</v>
      </c>
      <c r="B156" s="14" t="s">
        <v>287</v>
      </c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6">
        <f t="shared" ref="AX156:AY156" si="43">SUM(AX157)</f>
        <v>0</v>
      </c>
      <c r="AY156" s="16">
        <f t="shared" si="43"/>
        <v>0</v>
      </c>
      <c r="AZ156" s="1"/>
    </row>
    <row r="157" spans="1:52" ht="15.75" customHeight="1">
      <c r="A157" s="17" t="s">
        <v>288</v>
      </c>
      <c r="B157" s="18" t="s">
        <v>289</v>
      </c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9">
        <f>[1]Balanza!H351</f>
        <v>0</v>
      </c>
      <c r="AY157" s="19">
        <f>[1]Balanza!D351</f>
        <v>0</v>
      </c>
      <c r="AZ157" s="1"/>
    </row>
    <row r="158" spans="1:52" ht="15.75" customHeight="1">
      <c r="A158" s="10" t="s">
        <v>290</v>
      </c>
      <c r="B158" s="14" t="s">
        <v>291</v>
      </c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6">
        <v>0</v>
      </c>
      <c r="AY158" s="16">
        <v>0</v>
      </c>
      <c r="AZ158" s="1"/>
    </row>
    <row r="159" spans="1:52" ht="15.75" customHeight="1">
      <c r="A159" s="10" t="s">
        <v>292</v>
      </c>
      <c r="B159" s="14" t="s">
        <v>293</v>
      </c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6">
        <f t="shared" ref="AX159:AY159" si="44">SUM(AX160)</f>
        <v>0</v>
      </c>
      <c r="AY159" s="16">
        <f t="shared" si="44"/>
        <v>0</v>
      </c>
      <c r="AZ159" s="1"/>
    </row>
    <row r="160" spans="1:52" ht="15.75" customHeight="1">
      <c r="A160" s="17" t="s">
        <v>294</v>
      </c>
      <c r="B160" s="18" t="s">
        <v>295</v>
      </c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9">
        <f>[1]Balanza!H354</f>
        <v>0</v>
      </c>
      <c r="AY160" s="19">
        <f>[1]Balanza!D354</f>
        <v>0</v>
      </c>
      <c r="AZ160" s="1"/>
    </row>
    <row r="161" spans="1:52" ht="15.75" customHeight="1">
      <c r="A161" s="10" t="s">
        <v>296</v>
      </c>
      <c r="B161" s="20" t="s">
        <v>297</v>
      </c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3">
        <f t="shared" ref="AX161:AY161" si="45">AX162+AX165+AX171+AX173+AX175</f>
        <v>0</v>
      </c>
      <c r="AY161" s="13">
        <f t="shared" si="45"/>
        <v>62343.86</v>
      </c>
      <c r="AZ161" s="1"/>
    </row>
    <row r="162" spans="1:52" ht="15.75" customHeight="1">
      <c r="A162" s="10" t="s">
        <v>298</v>
      </c>
      <c r="B162" s="14" t="s">
        <v>299</v>
      </c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5">
        <f t="shared" ref="AX162:AY162" si="46">SUM(AX163:AX164)</f>
        <v>0</v>
      </c>
      <c r="AY162" s="15">
        <f t="shared" si="46"/>
        <v>0</v>
      </c>
      <c r="AZ162" s="1"/>
    </row>
    <row r="163" spans="1:52" ht="15.75" customHeight="1">
      <c r="A163" s="10" t="s">
        <v>300</v>
      </c>
      <c r="B163" s="14" t="s">
        <v>301</v>
      </c>
      <c r="C163" s="14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6">
        <f>[1]Balanza!H358</f>
        <v>0</v>
      </c>
      <c r="AY163" s="16">
        <f>[1]Balanza!D358</f>
        <v>0</v>
      </c>
      <c r="AZ163" s="21"/>
    </row>
    <row r="164" spans="1:52" ht="15.75" customHeight="1">
      <c r="A164" s="10" t="s">
        <v>302</v>
      </c>
      <c r="B164" s="14" t="s">
        <v>303</v>
      </c>
      <c r="C164" s="14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6">
        <f>[1]Balanza!H360</f>
        <v>0</v>
      </c>
      <c r="AY164" s="16">
        <f>[1]Balanza!D360</f>
        <v>0</v>
      </c>
      <c r="AZ164" s="21"/>
    </row>
    <row r="165" spans="1:52" ht="15.75" customHeight="1">
      <c r="A165" s="10" t="s">
        <v>304</v>
      </c>
      <c r="B165" s="14" t="s">
        <v>305</v>
      </c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5">
        <f t="shared" ref="AX165:AY165" si="47">SUM(AX166:AX170)</f>
        <v>0</v>
      </c>
      <c r="AY165" s="15">
        <f t="shared" si="47"/>
        <v>0</v>
      </c>
      <c r="AZ165" s="21"/>
    </row>
    <row r="166" spans="1:52" ht="15.75" customHeight="1">
      <c r="A166" s="10" t="s">
        <v>306</v>
      </c>
      <c r="B166" s="14" t="s">
        <v>307</v>
      </c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6">
        <v>0</v>
      </c>
      <c r="AY166" s="16">
        <v>0</v>
      </c>
      <c r="AZ166" s="21"/>
    </row>
    <row r="167" spans="1:52" ht="15.75" customHeight="1">
      <c r="A167" s="10" t="s">
        <v>308</v>
      </c>
      <c r="B167" s="14" t="s">
        <v>309</v>
      </c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6">
        <v>0</v>
      </c>
      <c r="AY167" s="16">
        <v>0</v>
      </c>
      <c r="AZ167" s="21"/>
    </row>
    <row r="168" spans="1:52" ht="15.75" customHeight="1">
      <c r="A168" s="10" t="s">
        <v>310</v>
      </c>
      <c r="B168" s="14" t="s">
        <v>311</v>
      </c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6">
        <v>0</v>
      </c>
      <c r="AY168" s="16">
        <v>0</v>
      </c>
      <c r="AZ168" s="21"/>
    </row>
    <row r="169" spans="1:52" ht="15.75" customHeight="1">
      <c r="A169" s="10" t="s">
        <v>312</v>
      </c>
      <c r="B169" s="14" t="s">
        <v>313</v>
      </c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6">
        <v>0</v>
      </c>
      <c r="AY169" s="16">
        <v>0</v>
      </c>
      <c r="AZ169" s="21"/>
    </row>
    <row r="170" spans="1:52" ht="15.75" customHeight="1">
      <c r="A170" s="10" t="s">
        <v>314</v>
      </c>
      <c r="B170" s="14" t="s">
        <v>315</v>
      </c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6">
        <v>0</v>
      </c>
      <c r="AY170" s="16">
        <v>0</v>
      </c>
      <c r="AZ170" s="21"/>
    </row>
    <row r="171" spans="1:52" ht="15.75" customHeight="1">
      <c r="A171" s="10" t="s">
        <v>316</v>
      </c>
      <c r="B171" s="14" t="s">
        <v>317</v>
      </c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5">
        <f t="shared" ref="AX171:AY171" si="48">SUM(AX172)</f>
        <v>0</v>
      </c>
      <c r="AY171" s="15">
        <f t="shared" si="48"/>
        <v>0</v>
      </c>
      <c r="AZ171" s="21"/>
    </row>
    <row r="172" spans="1:52" ht="15.75" customHeight="1">
      <c r="A172" s="10" t="s">
        <v>318</v>
      </c>
      <c r="B172" s="14" t="s">
        <v>319</v>
      </c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6">
        <f>[1]Balanza!H369</f>
        <v>0</v>
      </c>
      <c r="AY172" s="16">
        <f>[1]Balanza!D369</f>
        <v>0</v>
      </c>
      <c r="AZ172" s="21"/>
    </row>
    <row r="173" spans="1:52" ht="15.75" customHeight="1">
      <c r="A173" s="10" t="s">
        <v>320</v>
      </c>
      <c r="B173" s="14" t="s">
        <v>321</v>
      </c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5">
        <f t="shared" ref="AX173:AY173" si="49">AX174</f>
        <v>0</v>
      </c>
      <c r="AY173" s="15">
        <f t="shared" si="49"/>
        <v>0</v>
      </c>
      <c r="AZ173" s="21"/>
    </row>
    <row r="174" spans="1:52" ht="15.75" customHeight="1">
      <c r="A174" s="10" t="s">
        <v>322</v>
      </c>
      <c r="B174" s="14" t="s">
        <v>323</v>
      </c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6">
        <f>[1]Balanza!H372</f>
        <v>0</v>
      </c>
      <c r="AY174" s="16">
        <f>[1]Balanza!D372</f>
        <v>0</v>
      </c>
      <c r="AZ174" s="21"/>
    </row>
    <row r="175" spans="1:52" ht="15.75" customHeight="1">
      <c r="A175" s="10" t="s">
        <v>324</v>
      </c>
      <c r="B175" s="14" t="s">
        <v>325</v>
      </c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5">
        <f t="shared" ref="AX175:AY175" si="50">SUM(AX176:AX183)</f>
        <v>0</v>
      </c>
      <c r="AY175" s="15">
        <f t="shared" si="50"/>
        <v>62343.86</v>
      </c>
      <c r="AZ175" s="21"/>
    </row>
    <row r="176" spans="1:52" ht="15.75" customHeight="1">
      <c r="A176" s="10" t="s">
        <v>326</v>
      </c>
      <c r="B176" s="14" t="s">
        <v>327</v>
      </c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6">
        <v>0</v>
      </c>
      <c r="AY176" s="16">
        <v>0</v>
      </c>
      <c r="AZ176" s="21"/>
    </row>
    <row r="177" spans="1:52" ht="15.75" customHeight="1">
      <c r="A177" s="10" t="s">
        <v>328</v>
      </c>
      <c r="B177" s="14" t="s">
        <v>329</v>
      </c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6">
        <f>[1]Balanza!H376</f>
        <v>0</v>
      </c>
      <c r="AY177" s="16">
        <f>[1]Balanza!D376</f>
        <v>62343.86</v>
      </c>
      <c r="AZ177" s="21"/>
    </row>
    <row r="178" spans="1:52" ht="15.75" customHeight="1">
      <c r="A178" s="10" t="s">
        <v>330</v>
      </c>
      <c r="B178" s="14" t="s">
        <v>331</v>
      </c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6">
        <f>[1]Balanza!H378</f>
        <v>0</v>
      </c>
      <c r="AY178" s="16">
        <f>[1]Balanza!D378</f>
        <v>0</v>
      </c>
      <c r="AZ178" s="21"/>
    </row>
    <row r="179" spans="1:52" ht="15.75" customHeight="1">
      <c r="A179" s="10" t="s">
        <v>332</v>
      </c>
      <c r="B179" s="14" t="s">
        <v>333</v>
      </c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6">
        <f>[1]Balanza!H380</f>
        <v>0</v>
      </c>
      <c r="AY179" s="16">
        <f>[1]Balanza!D380</f>
        <v>0</v>
      </c>
      <c r="AZ179" s="21"/>
    </row>
    <row r="180" spans="1:52" ht="15.75" customHeight="1">
      <c r="A180" s="10" t="s">
        <v>334</v>
      </c>
      <c r="B180" s="14" t="s">
        <v>335</v>
      </c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6">
        <f>[1]Balanza!H382</f>
        <v>0</v>
      </c>
      <c r="AY180" s="16">
        <f>[1]Balanza!D382</f>
        <v>0</v>
      </c>
      <c r="AZ180" s="21"/>
    </row>
    <row r="181" spans="1:52" ht="15.75" customHeight="1">
      <c r="A181" s="10" t="s">
        <v>336</v>
      </c>
      <c r="B181" s="14" t="s">
        <v>337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6">
        <f>[1]Balanza!H384</f>
        <v>0</v>
      </c>
      <c r="AY181" s="16">
        <f>[1]Balanza!D384</f>
        <v>0</v>
      </c>
      <c r="AZ181" s="21"/>
    </row>
    <row r="182" spans="1:52" ht="15.75" customHeight="1">
      <c r="A182" s="10" t="s">
        <v>338</v>
      </c>
      <c r="B182" s="14" t="s">
        <v>339</v>
      </c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6">
        <f>[1]Balanza!H386</f>
        <v>0</v>
      </c>
      <c r="AY182" s="16">
        <f>[1]Balanza!D386</f>
        <v>0</v>
      </c>
      <c r="AZ182" s="21"/>
    </row>
    <row r="183" spans="1:52" ht="15.75" customHeight="1">
      <c r="A183" s="10" t="s">
        <v>340</v>
      </c>
      <c r="B183" s="14" t="s">
        <v>341</v>
      </c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22">
        <f>[1]Balanza!H388</f>
        <v>0</v>
      </c>
      <c r="AY183" s="22">
        <f>[1]Balanza!D388</f>
        <v>0</v>
      </c>
      <c r="AZ183" s="21"/>
    </row>
    <row r="184" spans="1:52" ht="15.75" customHeight="1">
      <c r="A184" s="17"/>
      <c r="B184" s="33" t="s">
        <v>342</v>
      </c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23">
        <f t="shared" ref="AX184:AY184" si="51">AX7+AX117+AX161</f>
        <v>6610166761.4799995</v>
      </c>
      <c r="AY184" s="23">
        <f t="shared" si="51"/>
        <v>11282054414.66</v>
      </c>
      <c r="AZ184" s="1"/>
    </row>
    <row r="185" spans="1:52" ht="15.75" customHeight="1">
      <c r="A185" s="10" t="s">
        <v>343</v>
      </c>
      <c r="B185" s="24" t="s">
        <v>344</v>
      </c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9"/>
      <c r="AZ185" s="1"/>
    </row>
    <row r="186" spans="1:52" ht="15.75" customHeight="1">
      <c r="A186" s="10" t="s">
        <v>345</v>
      </c>
      <c r="B186" s="20" t="s">
        <v>346</v>
      </c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3">
        <f t="shared" ref="AX186:AY186" si="52">AX187+AX222+AX287</f>
        <v>3677627057.8800001</v>
      </c>
      <c r="AY186" s="13">
        <f t="shared" si="52"/>
        <v>7979473135.6599998</v>
      </c>
      <c r="AZ186" s="1"/>
    </row>
    <row r="187" spans="1:52" ht="15.75" customHeight="1">
      <c r="A187" s="10" t="s">
        <v>347</v>
      </c>
      <c r="B187" s="14" t="s">
        <v>348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5">
        <f t="shared" ref="AX187:AY187" si="53">AX188+AX193+AX198+AX207+AX212+AX219</f>
        <v>2320693775.8699999</v>
      </c>
      <c r="AY187" s="15">
        <f t="shared" si="53"/>
        <v>4896167882.4099998</v>
      </c>
      <c r="AZ187" s="1"/>
    </row>
    <row r="188" spans="1:52" ht="15.75" customHeight="1">
      <c r="A188" s="10" t="s">
        <v>349</v>
      </c>
      <c r="B188" s="14" t="s">
        <v>350</v>
      </c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6">
        <f t="shared" ref="AX188:AY188" si="54">SUM(AX189:AX192)</f>
        <v>1331998345.8600001</v>
      </c>
      <c r="AY188" s="16">
        <f t="shared" si="54"/>
        <v>2615517587.46</v>
      </c>
      <c r="AZ188" s="1"/>
    </row>
    <row r="189" spans="1:52" ht="15.75" customHeight="1">
      <c r="A189" s="17" t="s">
        <v>351</v>
      </c>
      <c r="B189" s="18" t="s">
        <v>352</v>
      </c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9">
        <f>[1]Balanza!G393</f>
        <v>10007936.18</v>
      </c>
      <c r="AY189" s="19">
        <f>[1]Balanza!C393</f>
        <v>20261387.030000001</v>
      </c>
      <c r="AZ189" s="1"/>
    </row>
    <row r="190" spans="1:52" ht="15.75" customHeight="1">
      <c r="A190" s="17" t="s">
        <v>353</v>
      </c>
      <c r="B190" s="18" t="s">
        <v>354</v>
      </c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9">
        <f>[1]Balanza!G394</f>
        <v>0</v>
      </c>
      <c r="AY190" s="19">
        <f>[1]Balanza!C394</f>
        <v>0</v>
      </c>
      <c r="AZ190" s="1"/>
    </row>
    <row r="191" spans="1:52" ht="15.75" customHeight="1">
      <c r="A191" s="17" t="s">
        <v>355</v>
      </c>
      <c r="B191" s="18" t="s">
        <v>356</v>
      </c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9">
        <f>[1]Balanza!G395</f>
        <v>1321990409.6800001</v>
      </c>
      <c r="AY191" s="19">
        <f>[1]Balanza!C395</f>
        <v>2595256200.4299998</v>
      </c>
      <c r="AZ191" s="1"/>
    </row>
    <row r="192" spans="1:52" ht="15.75" customHeight="1">
      <c r="A192" s="17" t="s">
        <v>357</v>
      </c>
      <c r="B192" s="18" t="s">
        <v>358</v>
      </c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9">
        <f>[1]Balanza!G396</f>
        <v>0</v>
      </c>
      <c r="AY192" s="19">
        <f>[1]Balanza!C396</f>
        <v>0</v>
      </c>
      <c r="AZ192" s="1"/>
    </row>
    <row r="193" spans="1:52" ht="15.75" customHeight="1">
      <c r="A193" s="10" t="s">
        <v>359</v>
      </c>
      <c r="B193" s="14" t="s">
        <v>360</v>
      </c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6">
        <f t="shared" ref="AX193:AY193" si="55">SUM(AX194:AX197)</f>
        <v>203944571.63999999</v>
      </c>
      <c r="AY193" s="16">
        <f t="shared" si="55"/>
        <v>376291410.37</v>
      </c>
      <c r="AZ193" s="1"/>
    </row>
    <row r="194" spans="1:52" ht="15.75" customHeight="1">
      <c r="A194" s="17" t="s">
        <v>361</v>
      </c>
      <c r="B194" s="18" t="s">
        <v>362</v>
      </c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9">
        <f>[1]Balanza!G398</f>
        <v>14075826</v>
      </c>
      <c r="AY194" s="19">
        <f>[1]Balanza!C398</f>
        <v>25586713.800000001</v>
      </c>
      <c r="AZ194" s="1"/>
    </row>
    <row r="195" spans="1:52" ht="15.75" customHeight="1">
      <c r="A195" s="17" t="s">
        <v>363</v>
      </c>
      <c r="B195" s="18" t="s">
        <v>364</v>
      </c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9">
        <f>[1]Balanza!G399</f>
        <v>189868745.63999999</v>
      </c>
      <c r="AY195" s="19">
        <f>[1]Balanza!C399</f>
        <v>350704696.56999999</v>
      </c>
      <c r="AZ195" s="1"/>
    </row>
    <row r="196" spans="1:52" ht="15.75" customHeight="1">
      <c r="A196" s="17" t="s">
        <v>365</v>
      </c>
      <c r="B196" s="18" t="s">
        <v>366</v>
      </c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9">
        <f>[1]Balanza!G400</f>
        <v>0</v>
      </c>
      <c r="AY196" s="19">
        <f>[1]Balanza!C400</f>
        <v>0</v>
      </c>
      <c r="AZ196" s="1"/>
    </row>
    <row r="197" spans="1:52" ht="15.75" customHeight="1">
      <c r="A197" s="17" t="s">
        <v>367</v>
      </c>
      <c r="B197" s="18" t="s">
        <v>368</v>
      </c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9">
        <f>[1]Balanza!G401</f>
        <v>0</v>
      </c>
      <c r="AY197" s="19">
        <f>[1]Balanza!C401</f>
        <v>0</v>
      </c>
      <c r="AZ197" s="1"/>
    </row>
    <row r="198" spans="1:52" ht="15.75" customHeight="1">
      <c r="A198" s="10" t="s">
        <v>369</v>
      </c>
      <c r="B198" s="14" t="s">
        <v>370</v>
      </c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6">
        <f t="shared" ref="AX198:AY198" si="56">SUM(AX199:AX206)</f>
        <v>90833107.700000003</v>
      </c>
      <c r="AY198" s="16">
        <f t="shared" si="56"/>
        <v>553068145.97000003</v>
      </c>
      <c r="AZ198" s="1"/>
    </row>
    <row r="199" spans="1:52" ht="15.75" customHeight="1">
      <c r="A199" s="17" t="s">
        <v>371</v>
      </c>
      <c r="B199" s="18" t="s">
        <v>372</v>
      </c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9">
        <f>[1]Balanza!G403</f>
        <v>57325049.689999998</v>
      </c>
      <c r="AY199" s="19">
        <f>[1]Balanza!C403</f>
        <v>98102825.379999995</v>
      </c>
      <c r="AZ199" s="1"/>
    </row>
    <row r="200" spans="1:52" ht="15.75" customHeight="1">
      <c r="A200" s="17" t="s">
        <v>373</v>
      </c>
      <c r="B200" s="18" t="s">
        <v>374</v>
      </c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9">
        <f>[1]Balanza!G404</f>
        <v>22364355.449999999</v>
      </c>
      <c r="AY200" s="19">
        <f>[1]Balanza!C404</f>
        <v>433856307.55000001</v>
      </c>
      <c r="AZ200" s="1"/>
    </row>
    <row r="201" spans="1:52" ht="15.75" customHeight="1">
      <c r="A201" s="17" t="s">
        <v>375</v>
      </c>
      <c r="B201" s="18" t="s">
        <v>376</v>
      </c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9">
        <f>[1]Balanza!G405</f>
        <v>11143702.560000001</v>
      </c>
      <c r="AY201" s="19">
        <f>[1]Balanza!C405</f>
        <v>21109013.039999999</v>
      </c>
      <c r="AZ201" s="1"/>
    </row>
    <row r="202" spans="1:52" ht="15.75" customHeight="1">
      <c r="A202" s="17" t="s">
        <v>377</v>
      </c>
      <c r="B202" s="18" t="s">
        <v>378</v>
      </c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9">
        <f>[1]Balanza!G406</f>
        <v>0</v>
      </c>
      <c r="AY202" s="19">
        <f>[1]Balanza!C406</f>
        <v>0</v>
      </c>
      <c r="AZ202" s="1"/>
    </row>
    <row r="203" spans="1:52" ht="15.75" customHeight="1">
      <c r="A203" s="17" t="s">
        <v>379</v>
      </c>
      <c r="B203" s="18" t="s">
        <v>380</v>
      </c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9">
        <f>[1]Balanza!G407</f>
        <v>0</v>
      </c>
      <c r="AY203" s="19">
        <f>[1]Balanza!C407</f>
        <v>0</v>
      </c>
      <c r="AZ203" s="1"/>
    </row>
    <row r="204" spans="1:52" ht="15.75" customHeight="1">
      <c r="A204" s="17" t="s">
        <v>381</v>
      </c>
      <c r="B204" s="18" t="s">
        <v>382</v>
      </c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9">
        <f>[1]Balanza!G408</f>
        <v>0</v>
      </c>
      <c r="AY204" s="19">
        <f>[1]Balanza!C408</f>
        <v>0</v>
      </c>
      <c r="AZ204" s="1"/>
    </row>
    <row r="205" spans="1:52" ht="15.75" customHeight="1">
      <c r="A205" s="17" t="s">
        <v>383</v>
      </c>
      <c r="B205" s="18" t="s">
        <v>384</v>
      </c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9">
        <f>[1]Balanza!G409</f>
        <v>0</v>
      </c>
      <c r="AY205" s="19">
        <f>[1]Balanza!C409</f>
        <v>0</v>
      </c>
      <c r="AZ205" s="1"/>
    </row>
    <row r="206" spans="1:52" ht="15.75" customHeight="1">
      <c r="A206" s="17" t="s">
        <v>385</v>
      </c>
      <c r="B206" s="18" t="s">
        <v>386</v>
      </c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9">
        <f>[1]Balanza!G410</f>
        <v>0</v>
      </c>
      <c r="AY206" s="19">
        <f>[1]Balanza!C410</f>
        <v>0</v>
      </c>
      <c r="AZ206" s="1"/>
    </row>
    <row r="207" spans="1:52" ht="15.75" customHeight="1">
      <c r="A207" s="10" t="s">
        <v>387</v>
      </c>
      <c r="B207" s="14" t="s">
        <v>388</v>
      </c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6">
        <f t="shared" ref="AX207:AY207" si="57">SUM(AX208:AX211)</f>
        <v>475259261.56999993</v>
      </c>
      <c r="AY207" s="16">
        <f t="shared" si="57"/>
        <v>903076584.7299999</v>
      </c>
      <c r="AZ207" s="1"/>
    </row>
    <row r="208" spans="1:52" ht="15.75" customHeight="1">
      <c r="A208" s="17" t="s">
        <v>389</v>
      </c>
      <c r="B208" s="18" t="s">
        <v>390</v>
      </c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9">
        <f>[1]Balanza!G412</f>
        <v>308169770.13999999</v>
      </c>
      <c r="AY208" s="19">
        <f>[1]Balanza!C412</f>
        <v>688823748.41999996</v>
      </c>
      <c r="AZ208" s="1"/>
    </row>
    <row r="209" spans="1:52" ht="15.75" customHeight="1">
      <c r="A209" s="17" t="s">
        <v>391</v>
      </c>
      <c r="B209" s="18" t="s">
        <v>392</v>
      </c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9">
        <f>[1]Balanza!G413</f>
        <v>41055995.770000003</v>
      </c>
      <c r="AY209" s="19">
        <f>[1]Balanza!C413</f>
        <v>89717202.019999996</v>
      </c>
      <c r="AZ209" s="1"/>
    </row>
    <row r="210" spans="1:52" ht="15.75" customHeight="1">
      <c r="A210" s="17" t="s">
        <v>393</v>
      </c>
      <c r="B210" s="18" t="s">
        <v>394</v>
      </c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9">
        <f>[1]Balanza!G414</f>
        <v>26465008.32</v>
      </c>
      <c r="AY210" s="19">
        <f>[1]Balanza!C414</f>
        <v>56521286.119999997</v>
      </c>
      <c r="AZ210" s="1"/>
    </row>
    <row r="211" spans="1:52" ht="15.75" customHeight="1">
      <c r="A211" s="17" t="s">
        <v>395</v>
      </c>
      <c r="B211" s="18" t="s">
        <v>396</v>
      </c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9">
        <f>[1]Balanza!G415</f>
        <v>99568487.340000004</v>
      </c>
      <c r="AY211" s="19">
        <f>[1]Balanza!C415</f>
        <v>68014348.170000002</v>
      </c>
      <c r="AZ211" s="1"/>
    </row>
    <row r="212" spans="1:52" ht="15.75" customHeight="1">
      <c r="A212" s="10" t="s">
        <v>397</v>
      </c>
      <c r="B212" s="14" t="s">
        <v>398</v>
      </c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6">
        <f t="shared" ref="AX212:AY212" si="58">SUM(AX213:AX218)</f>
        <v>218658489.10000002</v>
      </c>
      <c r="AY212" s="16">
        <f t="shared" si="58"/>
        <v>448214153.88</v>
      </c>
      <c r="AZ212" s="1"/>
    </row>
    <row r="213" spans="1:52" ht="15.75" customHeight="1">
      <c r="A213" s="17" t="s">
        <v>399</v>
      </c>
      <c r="B213" s="18" t="s">
        <v>400</v>
      </c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9">
        <f>[1]Balanza!G417</f>
        <v>0</v>
      </c>
      <c r="AY213" s="19">
        <f>[1]Balanza!C417</f>
        <v>0</v>
      </c>
      <c r="AZ213" s="1"/>
    </row>
    <row r="214" spans="1:52" ht="15.75" customHeight="1">
      <c r="A214" s="17" t="s">
        <v>401</v>
      </c>
      <c r="B214" s="18" t="s">
        <v>157</v>
      </c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9">
        <f>[1]Balanza!G418</f>
        <v>0</v>
      </c>
      <c r="AY214" s="19">
        <f>[1]Balanza!C418</f>
        <v>759783.27</v>
      </c>
      <c r="AZ214" s="1"/>
    </row>
    <row r="215" spans="1:52" ht="15.75" customHeight="1">
      <c r="A215" s="17" t="s">
        <v>402</v>
      </c>
      <c r="B215" s="18" t="s">
        <v>403</v>
      </c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9">
        <f>[1]Balanza!G419</f>
        <v>0</v>
      </c>
      <c r="AY215" s="19">
        <f>[1]Balanza!C419</f>
        <v>0</v>
      </c>
      <c r="AZ215" s="1"/>
    </row>
    <row r="216" spans="1:52" ht="15.75" customHeight="1">
      <c r="A216" s="17" t="s">
        <v>404</v>
      </c>
      <c r="B216" s="18" t="s">
        <v>405</v>
      </c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9">
        <f>[1]Balanza!G420</f>
        <v>20189684.91</v>
      </c>
      <c r="AY216" s="19">
        <f>[1]Balanza!C420</f>
        <v>41853428.5</v>
      </c>
      <c r="AZ216" s="1"/>
    </row>
    <row r="217" spans="1:52" ht="15.75" customHeight="1">
      <c r="A217" s="17" t="s">
        <v>406</v>
      </c>
      <c r="B217" s="18" t="s">
        <v>407</v>
      </c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9">
        <f>[1]Balanza!G421</f>
        <v>128766.67</v>
      </c>
      <c r="AY217" s="19">
        <f>[1]Balanza!C421</f>
        <v>298766.67</v>
      </c>
      <c r="AZ217" s="1"/>
    </row>
    <row r="218" spans="1:52" ht="15.75" customHeight="1">
      <c r="A218" s="17" t="s">
        <v>408</v>
      </c>
      <c r="B218" s="18" t="s">
        <v>409</v>
      </c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9">
        <f>[1]Balanza!G422</f>
        <v>198340037.52000001</v>
      </c>
      <c r="AY218" s="19">
        <f>[1]Balanza!C422</f>
        <v>405302175.44</v>
      </c>
      <c r="AZ218" s="1"/>
    </row>
    <row r="219" spans="1:52" ht="15.75" customHeight="1">
      <c r="A219" s="10" t="s">
        <v>410</v>
      </c>
      <c r="B219" s="14" t="s">
        <v>411</v>
      </c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6">
        <f t="shared" ref="AX219:AY219" si="59">SUM(AX220:AX221)</f>
        <v>0</v>
      </c>
      <c r="AY219" s="16">
        <f t="shared" si="59"/>
        <v>0</v>
      </c>
      <c r="AZ219" s="1"/>
    </row>
    <row r="220" spans="1:52" ht="15.75" customHeight="1">
      <c r="A220" s="17" t="s">
        <v>412</v>
      </c>
      <c r="B220" s="18" t="s">
        <v>413</v>
      </c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9">
        <f>[1]Balanza!G424</f>
        <v>0</v>
      </c>
      <c r="AY220" s="19">
        <f>[1]Balanza!C424</f>
        <v>0</v>
      </c>
      <c r="AZ220" s="1"/>
    </row>
    <row r="221" spans="1:52" ht="15.75" customHeight="1">
      <c r="A221" s="17" t="s">
        <v>414</v>
      </c>
      <c r="B221" s="18" t="s">
        <v>415</v>
      </c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9">
        <f>[1]Balanza!G425</f>
        <v>0</v>
      </c>
      <c r="AY221" s="19">
        <f>[1]Balanza!C425</f>
        <v>0</v>
      </c>
      <c r="AZ221" s="1"/>
    </row>
    <row r="222" spans="1:52" ht="15.75" customHeight="1">
      <c r="A222" s="10" t="s">
        <v>416</v>
      </c>
      <c r="B222" s="14" t="s">
        <v>417</v>
      </c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5">
        <f t="shared" ref="AX222:AY222" si="60">AX223+AX232+AX236+AX246+AX256+AX264+AX267+AX273+AX277</f>
        <v>163496502.81999999</v>
      </c>
      <c r="AY222" s="15">
        <f t="shared" si="60"/>
        <v>480930495.54999995</v>
      </c>
      <c r="AZ222" s="1"/>
    </row>
    <row r="223" spans="1:52" ht="15.75" customHeight="1">
      <c r="A223" s="10" t="s">
        <v>418</v>
      </c>
      <c r="B223" s="14" t="s">
        <v>419</v>
      </c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6">
        <f t="shared" ref="AX223:AY223" si="61">SUM(AX224:AX231)</f>
        <v>25153122.169999998</v>
      </c>
      <c r="AY223" s="16">
        <f t="shared" si="61"/>
        <v>48409596.369999997</v>
      </c>
      <c r="AZ223" s="1"/>
    </row>
    <row r="224" spans="1:52" ht="15.75" customHeight="1">
      <c r="A224" s="17" t="s">
        <v>420</v>
      </c>
      <c r="B224" s="18" t="s">
        <v>421</v>
      </c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9">
        <f>[1]Balanza!G428</f>
        <v>0</v>
      </c>
      <c r="AY224" s="19">
        <f>[1]Balanza!C428</f>
        <v>6805129.75</v>
      </c>
      <c r="AZ224" s="1"/>
    </row>
    <row r="225" spans="1:52" ht="15.75" customHeight="1">
      <c r="A225" s="17" t="s">
        <v>422</v>
      </c>
      <c r="B225" s="18" t="s">
        <v>423</v>
      </c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9">
        <f>[1]Balanza!G429</f>
        <v>6503423.71</v>
      </c>
      <c r="AY225" s="19">
        <f>[1]Balanza!C429</f>
        <v>32357.66</v>
      </c>
      <c r="AZ225" s="1"/>
    </row>
    <row r="226" spans="1:52" ht="15.75" customHeight="1">
      <c r="A226" s="17" t="s">
        <v>424</v>
      </c>
      <c r="B226" s="18" t="s">
        <v>425</v>
      </c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9">
        <f>[1]Balanza!G430</f>
        <v>0</v>
      </c>
      <c r="AY226" s="19">
        <f>[1]Balanza!C430</f>
        <v>4060</v>
      </c>
      <c r="AZ226" s="1"/>
    </row>
    <row r="227" spans="1:52" ht="15.75" customHeight="1">
      <c r="A227" s="17" t="s">
        <v>426</v>
      </c>
      <c r="B227" s="18" t="s">
        <v>427</v>
      </c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9">
        <f>[1]Balanza!G431</f>
        <v>904.8</v>
      </c>
      <c r="AY227" s="19">
        <f>[1]Balanza!C431</f>
        <v>2255125.35</v>
      </c>
      <c r="AZ227" s="1"/>
    </row>
    <row r="228" spans="1:52" ht="15.75" customHeight="1">
      <c r="A228" s="17" t="s">
        <v>428</v>
      </c>
      <c r="B228" s="18" t="s">
        <v>429</v>
      </c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9">
        <f>[1]Balanza!G432</f>
        <v>106678.41</v>
      </c>
      <c r="AY228" s="19">
        <f>[1]Balanza!C432</f>
        <v>1256250.95</v>
      </c>
      <c r="AZ228" s="1"/>
    </row>
    <row r="229" spans="1:52" ht="15.75" customHeight="1">
      <c r="A229" s="17" t="s">
        <v>430</v>
      </c>
      <c r="B229" s="18" t="s">
        <v>431</v>
      </c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9">
        <f>[1]Balanza!G433</f>
        <v>123875.09</v>
      </c>
      <c r="AY229" s="19">
        <f>[1]Balanza!C433</f>
        <v>26491459.010000002</v>
      </c>
      <c r="AZ229" s="1"/>
    </row>
    <row r="230" spans="1:52" ht="15.75" customHeight="1">
      <c r="A230" s="17" t="s">
        <v>432</v>
      </c>
      <c r="B230" s="18" t="s">
        <v>433</v>
      </c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9">
        <f>[1]Balanza!G434</f>
        <v>18214589.539999999</v>
      </c>
      <c r="AY230" s="19">
        <f>[1]Balanza!C434</f>
        <v>223364.21</v>
      </c>
      <c r="AZ230" s="1"/>
    </row>
    <row r="231" spans="1:52" ht="15.75" customHeight="1">
      <c r="A231" s="17" t="s">
        <v>434</v>
      </c>
      <c r="B231" s="18" t="s">
        <v>435</v>
      </c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9">
        <f>[1]Balanza!G435</f>
        <v>203650.62</v>
      </c>
      <c r="AY231" s="19">
        <f>[1]Balanza!C435</f>
        <v>11341849.439999999</v>
      </c>
      <c r="AZ231" s="1"/>
    </row>
    <row r="232" spans="1:52" ht="15.75" customHeight="1">
      <c r="A232" s="10" t="s">
        <v>436</v>
      </c>
      <c r="B232" s="14" t="s">
        <v>437</v>
      </c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6">
        <f t="shared" ref="AX232:AY232" si="62">SUM(AX233:AX235)</f>
        <v>3784459.66</v>
      </c>
      <c r="AY232" s="16">
        <f t="shared" si="62"/>
        <v>15726196.439999999</v>
      </c>
      <c r="AZ232" s="1"/>
    </row>
    <row r="233" spans="1:52" ht="15.75" customHeight="1">
      <c r="A233" s="17" t="s">
        <v>438</v>
      </c>
      <c r="B233" s="18" t="s">
        <v>439</v>
      </c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9">
        <f>[1]Balanza!G437</f>
        <v>3584419.77</v>
      </c>
      <c r="AY233" s="19">
        <f>[1]Balanza!C437</f>
        <v>12390977.220000001</v>
      </c>
      <c r="AZ233" s="1"/>
    </row>
    <row r="234" spans="1:52" ht="15.75" customHeight="1">
      <c r="A234" s="17" t="s">
        <v>440</v>
      </c>
      <c r="B234" s="18" t="s">
        <v>441</v>
      </c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9">
        <f>[1]Balanza!G438</f>
        <v>182713.5</v>
      </c>
      <c r="AY234" s="19">
        <f>[1]Balanza!C438</f>
        <v>2770306.37</v>
      </c>
      <c r="AZ234" s="1"/>
    </row>
    <row r="235" spans="1:52" ht="15.75" customHeight="1">
      <c r="A235" s="17" t="s">
        <v>442</v>
      </c>
      <c r="B235" s="18" t="s">
        <v>443</v>
      </c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9">
        <f>[1]Balanza!G439</f>
        <v>17326.39</v>
      </c>
      <c r="AY235" s="19">
        <f>[1]Balanza!C439</f>
        <v>564912.85</v>
      </c>
      <c r="AZ235" s="1"/>
    </row>
    <row r="236" spans="1:52" ht="15.75" customHeight="1">
      <c r="A236" s="10" t="s">
        <v>444</v>
      </c>
      <c r="B236" s="14" t="s">
        <v>445</v>
      </c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6">
        <f t="shared" ref="AX236:AY236" si="63">SUM(AX237:AX245)</f>
        <v>543</v>
      </c>
      <c r="AY236" s="16">
        <f t="shared" si="63"/>
        <v>4681948.0500000007</v>
      </c>
      <c r="AZ236" s="1"/>
    </row>
    <row r="237" spans="1:52" ht="15.75" customHeight="1">
      <c r="A237" s="17" t="s">
        <v>446</v>
      </c>
      <c r="B237" s="18" t="s">
        <v>447</v>
      </c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9">
        <f>[1]Balanza!G441</f>
        <v>0</v>
      </c>
      <c r="AY237" s="19">
        <f>[1]Balanza!C441</f>
        <v>4540300.95</v>
      </c>
      <c r="AZ237" s="1"/>
    </row>
    <row r="238" spans="1:52" ht="15.75" customHeight="1">
      <c r="A238" s="17" t="s">
        <v>448</v>
      </c>
      <c r="B238" s="18" t="s">
        <v>449</v>
      </c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9">
        <f>[1]Balanza!G442</f>
        <v>0</v>
      </c>
      <c r="AY238" s="19">
        <f>[1]Balanza!C442</f>
        <v>852.5</v>
      </c>
      <c r="AZ238" s="1"/>
    </row>
    <row r="239" spans="1:52" ht="15.75" customHeight="1">
      <c r="A239" s="17" t="s">
        <v>450</v>
      </c>
      <c r="B239" s="18" t="s">
        <v>451</v>
      </c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9">
        <f>[1]Balanza!G443</f>
        <v>0</v>
      </c>
      <c r="AY239" s="19">
        <f>[1]Balanza!C443</f>
        <v>0</v>
      </c>
      <c r="AZ239" s="1"/>
    </row>
    <row r="240" spans="1:52" ht="15.75" customHeight="1">
      <c r="A240" s="17" t="s">
        <v>452</v>
      </c>
      <c r="B240" s="18" t="s">
        <v>453</v>
      </c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9">
        <f>[1]Balanza!G444</f>
        <v>0</v>
      </c>
      <c r="AY240" s="19">
        <f>[1]Balanza!C444</f>
        <v>7334.41</v>
      </c>
      <c r="AZ240" s="1"/>
    </row>
    <row r="241" spans="1:52" ht="15.75" customHeight="1">
      <c r="A241" s="17" t="s">
        <v>454</v>
      </c>
      <c r="B241" s="18" t="s">
        <v>455</v>
      </c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9">
        <f>[1]Balanza!G445</f>
        <v>0</v>
      </c>
      <c r="AY241" s="19">
        <f>[1]Balanza!C445</f>
        <v>0</v>
      </c>
      <c r="AZ241" s="1"/>
    </row>
    <row r="242" spans="1:52" ht="15.75" customHeight="1">
      <c r="A242" s="17" t="s">
        <v>456</v>
      </c>
      <c r="B242" s="18" t="s">
        <v>457</v>
      </c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9">
        <f>[1]Balanza!G446</f>
        <v>0</v>
      </c>
      <c r="AY242" s="19">
        <f>[1]Balanza!C446</f>
        <v>0</v>
      </c>
      <c r="AZ242" s="1"/>
    </row>
    <row r="243" spans="1:52" ht="15.75" customHeight="1">
      <c r="A243" s="17" t="s">
        <v>458</v>
      </c>
      <c r="B243" s="18" t="s">
        <v>459</v>
      </c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9">
        <f>[1]Balanza!G447</f>
        <v>543</v>
      </c>
      <c r="AY243" s="19">
        <f>[1]Balanza!C447</f>
        <v>1220.19</v>
      </c>
      <c r="AZ243" s="1"/>
    </row>
    <row r="244" spans="1:52" ht="15.75" customHeight="1">
      <c r="A244" s="17" t="s">
        <v>460</v>
      </c>
      <c r="B244" s="18" t="s">
        <v>461</v>
      </c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9">
        <f>[1]Balanza!G448</f>
        <v>0</v>
      </c>
      <c r="AY244" s="19">
        <f>[1]Balanza!C448</f>
        <v>132240</v>
      </c>
      <c r="AZ244" s="1"/>
    </row>
    <row r="245" spans="1:52" ht="15.75" customHeight="1">
      <c r="A245" s="17" t="s">
        <v>462</v>
      </c>
      <c r="B245" s="18" t="s">
        <v>463</v>
      </c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9">
        <f>[1]Balanza!G449</f>
        <v>0</v>
      </c>
      <c r="AY245" s="19">
        <f>[1]Balanza!C449</f>
        <v>0</v>
      </c>
      <c r="AZ245" s="1"/>
    </row>
    <row r="246" spans="1:52" ht="15.75" customHeight="1">
      <c r="A246" s="10" t="s">
        <v>464</v>
      </c>
      <c r="B246" s="14" t="s">
        <v>465</v>
      </c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6">
        <f t="shared" ref="AX246:AY246" si="64">SUM(AX247:AX255)</f>
        <v>18204702.879999999</v>
      </c>
      <c r="AY246" s="16">
        <f t="shared" si="64"/>
        <v>68334556.590000004</v>
      </c>
      <c r="AZ246" s="1"/>
    </row>
    <row r="247" spans="1:52" ht="15.75" customHeight="1">
      <c r="A247" s="17" t="s">
        <v>466</v>
      </c>
      <c r="B247" s="18" t="s">
        <v>467</v>
      </c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9">
        <f>[1]Balanza!G451</f>
        <v>274440.58</v>
      </c>
      <c r="AY247" s="19">
        <f>[1]Balanza!C451</f>
        <v>1812552.05</v>
      </c>
      <c r="AZ247" s="1"/>
    </row>
    <row r="248" spans="1:52" ht="15.75" customHeight="1">
      <c r="A248" s="17" t="s">
        <v>468</v>
      </c>
      <c r="B248" s="18" t="s">
        <v>469</v>
      </c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9">
        <f>[1]Balanza!G452</f>
        <v>91964.63</v>
      </c>
      <c r="AY248" s="19">
        <f>[1]Balanza!C452</f>
        <v>842989.51</v>
      </c>
      <c r="AZ248" s="1"/>
    </row>
    <row r="249" spans="1:52" ht="15.75" customHeight="1">
      <c r="A249" s="17" t="s">
        <v>470</v>
      </c>
      <c r="B249" s="18" t="s">
        <v>471</v>
      </c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9">
        <f>[1]Balanza!G453</f>
        <v>15844.99</v>
      </c>
      <c r="AY249" s="19">
        <f>[1]Balanza!C453</f>
        <v>165972.89000000001</v>
      </c>
      <c r="AZ249" s="1"/>
    </row>
    <row r="250" spans="1:52" ht="15.75" customHeight="1">
      <c r="A250" s="17" t="s">
        <v>472</v>
      </c>
      <c r="B250" s="18" t="s">
        <v>473</v>
      </c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9">
        <f>[1]Balanza!G454</f>
        <v>5591.2</v>
      </c>
      <c r="AY250" s="19">
        <f>[1]Balanza!C454</f>
        <v>228082.22</v>
      </c>
      <c r="AZ250" s="1"/>
    </row>
    <row r="251" spans="1:52" ht="15.75" customHeight="1">
      <c r="A251" s="17" t="s">
        <v>474</v>
      </c>
      <c r="B251" s="18" t="s">
        <v>475</v>
      </c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9">
        <f>[1]Balanza!G455</f>
        <v>110141.66</v>
      </c>
      <c r="AY251" s="19">
        <f>[1]Balanza!C455</f>
        <v>65151.49</v>
      </c>
      <c r="AZ251" s="1"/>
    </row>
    <row r="252" spans="1:52" ht="15.75" customHeight="1">
      <c r="A252" s="17" t="s">
        <v>476</v>
      </c>
      <c r="B252" s="18" t="s">
        <v>477</v>
      </c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9">
        <f>[1]Balanza!G456</f>
        <v>172965.46</v>
      </c>
      <c r="AY252" s="19">
        <f>[1]Balanza!C456</f>
        <v>10737724.01</v>
      </c>
      <c r="AZ252" s="1"/>
    </row>
    <row r="253" spans="1:52" ht="15.75" customHeight="1">
      <c r="A253" s="17" t="s">
        <v>478</v>
      </c>
      <c r="B253" s="18" t="s">
        <v>479</v>
      </c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9">
        <f>[1]Balanza!G457</f>
        <v>360429.48</v>
      </c>
      <c r="AY253" s="19">
        <f>[1]Balanza!C457</f>
        <v>5003509.8899999997</v>
      </c>
      <c r="AZ253" s="1"/>
    </row>
    <row r="254" spans="1:52" ht="15.75" customHeight="1">
      <c r="A254" s="17" t="s">
        <v>480</v>
      </c>
      <c r="B254" s="18" t="s">
        <v>481</v>
      </c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9">
        <f>[1]Balanza!G458</f>
        <v>4741</v>
      </c>
      <c r="AY254" s="19">
        <f>[1]Balanza!C458</f>
        <v>207938.49</v>
      </c>
      <c r="AZ254" s="1"/>
    </row>
    <row r="255" spans="1:52" ht="15.75" customHeight="1">
      <c r="A255" s="17" t="s">
        <v>482</v>
      </c>
      <c r="B255" s="18" t="s">
        <v>483</v>
      </c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9">
        <f>[1]Balanza!G459</f>
        <v>17168583.879999999</v>
      </c>
      <c r="AY255" s="19">
        <f>[1]Balanza!C459</f>
        <v>49270636.039999999</v>
      </c>
      <c r="AZ255" s="1"/>
    </row>
    <row r="256" spans="1:52" ht="15.75" customHeight="1">
      <c r="A256" s="10" t="s">
        <v>484</v>
      </c>
      <c r="B256" s="14" t="s">
        <v>485</v>
      </c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6">
        <f t="shared" ref="AX256:AY256" si="65">SUM(AX257:AX263)</f>
        <v>9685273.2400000002</v>
      </c>
      <c r="AY256" s="16">
        <f t="shared" si="65"/>
        <v>31803452.530000001</v>
      </c>
      <c r="AZ256" s="1"/>
    </row>
    <row r="257" spans="1:52" ht="15.75" customHeight="1">
      <c r="A257" s="17" t="s">
        <v>486</v>
      </c>
      <c r="B257" s="18" t="s">
        <v>487</v>
      </c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9">
        <f>[1]Balanza!G461</f>
        <v>0</v>
      </c>
      <c r="AY257" s="19">
        <f>[1]Balanza!C461</f>
        <v>3379.21</v>
      </c>
      <c r="AZ257" s="1"/>
    </row>
    <row r="258" spans="1:52" ht="15.75" customHeight="1">
      <c r="A258" s="17" t="s">
        <v>488</v>
      </c>
      <c r="B258" s="18" t="s">
        <v>489</v>
      </c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9">
        <f>[1]Balanza!G462</f>
        <v>0</v>
      </c>
      <c r="AY258" s="19">
        <f>[1]Balanza!C462</f>
        <v>949430.52</v>
      </c>
      <c r="AZ258" s="1"/>
    </row>
    <row r="259" spans="1:52" ht="15.75" customHeight="1">
      <c r="A259" s="17" t="s">
        <v>490</v>
      </c>
      <c r="B259" s="18" t="s">
        <v>491</v>
      </c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9">
        <f>[1]Balanza!G463</f>
        <v>6543636.6699999999</v>
      </c>
      <c r="AY259" s="19">
        <f>[1]Balanza!C463</f>
        <v>15596421.57</v>
      </c>
      <c r="AZ259" s="1"/>
    </row>
    <row r="260" spans="1:52" ht="15.75" customHeight="1">
      <c r="A260" s="17" t="s">
        <v>492</v>
      </c>
      <c r="B260" s="18" t="s">
        <v>493</v>
      </c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9">
        <f>[1]Balanza!G464</f>
        <v>2321475.7400000002</v>
      </c>
      <c r="AY260" s="19">
        <f>[1]Balanza!C464</f>
        <v>13670257.75</v>
      </c>
      <c r="AZ260" s="1"/>
    </row>
    <row r="261" spans="1:52" ht="15.75" customHeight="1">
      <c r="A261" s="17" t="s">
        <v>494</v>
      </c>
      <c r="B261" s="18" t="s">
        <v>495</v>
      </c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9">
        <f>[1]Balanza!G465</f>
        <v>125885.75</v>
      </c>
      <c r="AY261" s="19">
        <f>[1]Balanza!C465</f>
        <v>163328</v>
      </c>
      <c r="AZ261" s="1"/>
    </row>
    <row r="262" spans="1:52" ht="15.75" customHeight="1">
      <c r="A262" s="17" t="s">
        <v>496</v>
      </c>
      <c r="B262" s="18" t="s">
        <v>497</v>
      </c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9">
        <f>[1]Balanza!G466</f>
        <v>660666.4</v>
      </c>
      <c r="AY262" s="19">
        <f>[1]Balanza!C466</f>
        <v>1339870.28</v>
      </c>
      <c r="AZ262" s="1"/>
    </row>
    <row r="263" spans="1:52" ht="15.75" customHeight="1">
      <c r="A263" s="17" t="s">
        <v>498</v>
      </c>
      <c r="B263" s="18" t="s">
        <v>499</v>
      </c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9">
        <f>[1]Balanza!G467</f>
        <v>33608.68</v>
      </c>
      <c r="AY263" s="19">
        <f>[1]Balanza!C467</f>
        <v>80765.2</v>
      </c>
      <c r="AZ263" s="1"/>
    </row>
    <row r="264" spans="1:52" ht="15.75" customHeight="1">
      <c r="A264" s="10" t="s">
        <v>500</v>
      </c>
      <c r="B264" s="14" t="s">
        <v>501</v>
      </c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6">
        <f t="shared" ref="AX264:AY264" si="66">SUM(AX265:AX266)</f>
        <v>81816595.120000005</v>
      </c>
      <c r="AY264" s="16">
        <f t="shared" si="66"/>
        <v>210061184.91</v>
      </c>
      <c r="AZ264" s="1"/>
    </row>
    <row r="265" spans="1:52" ht="15.75" customHeight="1">
      <c r="A265" s="17" t="s">
        <v>502</v>
      </c>
      <c r="B265" s="18" t="s">
        <v>503</v>
      </c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9">
        <f>[1]Balanza!G469</f>
        <v>81816595.120000005</v>
      </c>
      <c r="AY265" s="19">
        <f>[1]Balanza!C469</f>
        <v>210061184.91</v>
      </c>
      <c r="AZ265" s="1"/>
    </row>
    <row r="266" spans="1:52" ht="15.75" customHeight="1">
      <c r="A266" s="17" t="s">
        <v>504</v>
      </c>
      <c r="B266" s="18" t="s">
        <v>505</v>
      </c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9">
        <f>[1]Balanza!G470</f>
        <v>0</v>
      </c>
      <c r="AY266" s="19">
        <f>[1]Balanza!C470</f>
        <v>0</v>
      </c>
      <c r="AZ266" s="1"/>
    </row>
    <row r="267" spans="1:52" ht="15.75" customHeight="1">
      <c r="A267" s="10" t="s">
        <v>506</v>
      </c>
      <c r="B267" s="14" t="s">
        <v>507</v>
      </c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6">
        <f t="shared" ref="AX267:AY267" si="67">SUM(AX268:AX272)</f>
        <v>16113136.76</v>
      </c>
      <c r="AY267" s="16">
        <f t="shared" si="67"/>
        <v>75291436.270000011</v>
      </c>
      <c r="AZ267" s="1"/>
    </row>
    <row r="268" spans="1:52" ht="15.75" customHeight="1">
      <c r="A268" s="17" t="s">
        <v>508</v>
      </c>
      <c r="B268" s="18" t="s">
        <v>509</v>
      </c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9">
        <f>[1]Balanza!G472</f>
        <v>11249156.84</v>
      </c>
      <c r="AY268" s="19">
        <f>[1]Balanza!C472</f>
        <v>63155288.310000002</v>
      </c>
      <c r="AZ268" s="1"/>
    </row>
    <row r="269" spans="1:52" ht="15.75" customHeight="1">
      <c r="A269" s="17" t="s">
        <v>510</v>
      </c>
      <c r="B269" s="18" t="s">
        <v>511</v>
      </c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9">
        <f>[1]Balanza!G473</f>
        <v>4485672.93</v>
      </c>
      <c r="AY269" s="19">
        <f>[1]Balanza!C473</f>
        <v>10726977.09</v>
      </c>
      <c r="AZ269" s="1"/>
    </row>
    <row r="270" spans="1:52" ht="15.75" customHeight="1">
      <c r="A270" s="17" t="s">
        <v>512</v>
      </c>
      <c r="B270" s="18" t="s">
        <v>513</v>
      </c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9">
        <f>[1]Balanza!G474</f>
        <v>0</v>
      </c>
      <c r="AY270" s="19">
        <f>[1]Balanza!C474</f>
        <v>709307.5</v>
      </c>
      <c r="AZ270" s="1"/>
    </row>
    <row r="271" spans="1:52" ht="15.75" customHeight="1">
      <c r="A271" s="17" t="s">
        <v>514</v>
      </c>
      <c r="B271" s="18" t="s">
        <v>515</v>
      </c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9">
        <f>[1]Balanza!G475</f>
        <v>784.99</v>
      </c>
      <c r="AY271" s="19">
        <f>[1]Balanza!C475</f>
        <v>74649.97</v>
      </c>
      <c r="AZ271" s="1"/>
    </row>
    <row r="272" spans="1:52" ht="15.75" customHeight="1">
      <c r="A272" s="17" t="s">
        <v>516</v>
      </c>
      <c r="B272" s="18" t="s">
        <v>517</v>
      </c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9">
        <f>[1]Balanza!G476</f>
        <v>377522</v>
      </c>
      <c r="AY272" s="19">
        <f>[1]Balanza!C476</f>
        <v>625213.4</v>
      </c>
      <c r="AZ272" s="1"/>
    </row>
    <row r="273" spans="1:52" ht="15.75" customHeight="1">
      <c r="A273" s="10" t="s">
        <v>518</v>
      </c>
      <c r="B273" s="14" t="s">
        <v>519</v>
      </c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6">
        <f t="shared" ref="AX273:AY273" si="68">SUM(AX274:AX276)</f>
        <v>0</v>
      </c>
      <c r="AY273" s="16">
        <f t="shared" si="68"/>
        <v>2359909.7999999998</v>
      </c>
      <c r="AZ273" s="1"/>
    </row>
    <row r="274" spans="1:52" ht="15.75" customHeight="1">
      <c r="A274" s="17" t="s">
        <v>520</v>
      </c>
      <c r="B274" s="18" t="s">
        <v>521</v>
      </c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9">
        <f>[1]Balanza!G478</f>
        <v>0</v>
      </c>
      <c r="AY274" s="19">
        <f>[1]Balanza!C478</f>
        <v>0</v>
      </c>
      <c r="AZ274" s="1"/>
    </row>
    <row r="275" spans="1:52" ht="15.75" customHeight="1">
      <c r="A275" s="17" t="s">
        <v>522</v>
      </c>
      <c r="B275" s="18" t="s">
        <v>523</v>
      </c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9">
        <f>[1]Balanza!G479</f>
        <v>0</v>
      </c>
      <c r="AY275" s="19">
        <f>[1]Balanza!C479</f>
        <v>2359909.7999999998</v>
      </c>
      <c r="AZ275" s="1"/>
    </row>
    <row r="276" spans="1:52" ht="15.75" customHeight="1">
      <c r="A276" s="17" t="s">
        <v>524</v>
      </c>
      <c r="B276" s="18" t="s">
        <v>525</v>
      </c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9">
        <f>[1]Balanza!G480</f>
        <v>0</v>
      </c>
      <c r="AY276" s="19">
        <f>[1]Balanza!C480</f>
        <v>0</v>
      </c>
      <c r="AZ276" s="1"/>
    </row>
    <row r="277" spans="1:52" ht="15.75" customHeight="1">
      <c r="A277" s="10" t="s">
        <v>526</v>
      </c>
      <c r="B277" s="14" t="s">
        <v>527</v>
      </c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6">
        <f t="shared" ref="AX277:AY277" si="69">SUM(AX278:AX286)</f>
        <v>8738669.9900000021</v>
      </c>
      <c r="AY277" s="16">
        <f t="shared" si="69"/>
        <v>24262214.590000004</v>
      </c>
      <c r="AZ277" s="1"/>
    </row>
    <row r="278" spans="1:52" ht="15.75" customHeight="1">
      <c r="A278" s="17" t="s">
        <v>528</v>
      </c>
      <c r="B278" s="18" t="s">
        <v>529</v>
      </c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9">
        <f>[1]Balanza!G482</f>
        <v>397037.2</v>
      </c>
      <c r="AY278" s="19">
        <f>[1]Balanza!C482</f>
        <v>4488042.83</v>
      </c>
      <c r="AZ278" s="1"/>
    </row>
    <row r="279" spans="1:52" ht="15.75" customHeight="1">
      <c r="A279" s="17" t="s">
        <v>530</v>
      </c>
      <c r="B279" s="18" t="s">
        <v>531</v>
      </c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9">
        <f>[1]Balanza!G483</f>
        <v>487369.05</v>
      </c>
      <c r="AY279" s="19">
        <f>[1]Balanza!C483</f>
        <v>1174926.81</v>
      </c>
      <c r="AZ279" s="1"/>
    </row>
    <row r="280" spans="1:52" ht="15.75" customHeight="1">
      <c r="A280" s="17" t="s">
        <v>532</v>
      </c>
      <c r="B280" s="18" t="s">
        <v>533</v>
      </c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9">
        <f>[1]Balanza!G484</f>
        <v>70392.84</v>
      </c>
      <c r="AY280" s="19">
        <f>[1]Balanza!C484</f>
        <v>1382673.91</v>
      </c>
      <c r="AZ280" s="1"/>
    </row>
    <row r="281" spans="1:52" ht="15.75" customHeight="1">
      <c r="A281" s="17" t="s">
        <v>534</v>
      </c>
      <c r="B281" s="18" t="s">
        <v>535</v>
      </c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9">
        <f>[1]Balanza!G485</f>
        <v>84268.3</v>
      </c>
      <c r="AY281" s="19">
        <f>[1]Balanza!C485</f>
        <v>565483.81999999995</v>
      </c>
      <c r="AZ281" s="1"/>
    </row>
    <row r="282" spans="1:52" ht="15.75" customHeight="1">
      <c r="A282" s="17" t="s">
        <v>536</v>
      </c>
      <c r="B282" s="18" t="s">
        <v>537</v>
      </c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9">
        <f>[1]Balanza!G486</f>
        <v>37020.92</v>
      </c>
      <c r="AY282" s="19">
        <f>[1]Balanza!C486</f>
        <v>35206.230000000003</v>
      </c>
      <c r="AZ282" s="1"/>
    </row>
    <row r="283" spans="1:52" ht="15.75" customHeight="1">
      <c r="A283" s="17" t="s">
        <v>538</v>
      </c>
      <c r="B283" s="18" t="s">
        <v>539</v>
      </c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9">
        <f>[1]Balanza!G487</f>
        <v>7401642.8200000003</v>
      </c>
      <c r="AY283" s="19">
        <f>[1]Balanza!C487</f>
        <v>14338871.560000001</v>
      </c>
      <c r="AZ283" s="1"/>
    </row>
    <row r="284" spans="1:52" ht="15.75" customHeight="1">
      <c r="A284" s="17" t="s">
        <v>540</v>
      </c>
      <c r="B284" s="18" t="s">
        <v>541</v>
      </c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9">
        <f>[1]Balanza!G488</f>
        <v>0</v>
      </c>
      <c r="AY284" s="19">
        <f>[1]Balanza!C488</f>
        <v>0</v>
      </c>
      <c r="AZ284" s="1"/>
    </row>
    <row r="285" spans="1:52" ht="15.75" customHeight="1">
      <c r="A285" s="17" t="s">
        <v>542</v>
      </c>
      <c r="B285" s="18" t="s">
        <v>543</v>
      </c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9">
        <f>[1]Balanza!G489</f>
        <v>252372.06</v>
      </c>
      <c r="AY285" s="19">
        <f>[1]Balanza!C489</f>
        <v>2274982.2000000002</v>
      </c>
      <c r="AZ285" s="1"/>
    </row>
    <row r="286" spans="1:52" ht="15.75" customHeight="1">
      <c r="A286" s="17" t="s">
        <v>544</v>
      </c>
      <c r="B286" s="18" t="s">
        <v>545</v>
      </c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9">
        <f>[1]Balanza!G490</f>
        <v>8566.7999999999993</v>
      </c>
      <c r="AY286" s="19">
        <f>[1]Balanza!C490</f>
        <v>2027.23</v>
      </c>
      <c r="AZ286" s="1"/>
    </row>
    <row r="287" spans="1:52" ht="15.75" customHeight="1">
      <c r="A287" s="10" t="s">
        <v>546</v>
      </c>
      <c r="B287" s="14" t="s">
        <v>547</v>
      </c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5">
        <f t="shared" ref="AX287:AY287" si="70">AX288+AX298+AX308+AX318+AX328+AX338+AX346+AX356+AX362</f>
        <v>1193436779.1899998</v>
      </c>
      <c r="AY287" s="15">
        <f t="shared" si="70"/>
        <v>2602374757.7000003</v>
      </c>
      <c r="AZ287" s="1"/>
    </row>
    <row r="288" spans="1:52" ht="15.75" customHeight="1">
      <c r="A288" s="10" t="s">
        <v>548</v>
      </c>
      <c r="B288" s="14" t="s">
        <v>549</v>
      </c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6">
        <f t="shared" ref="AX288:AY288" si="71">SUM(AX289:AX297)</f>
        <v>112897481.03</v>
      </c>
      <c r="AY288" s="16">
        <f t="shared" si="71"/>
        <v>231155174.49000001</v>
      </c>
      <c r="AZ288" s="1"/>
    </row>
    <row r="289" spans="1:52" ht="15.75" customHeight="1">
      <c r="A289" s="17" t="s">
        <v>550</v>
      </c>
      <c r="B289" s="18" t="s">
        <v>551</v>
      </c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9">
        <f>[1]Balanza!G493</f>
        <v>105150540.56999999</v>
      </c>
      <c r="AY289" s="19">
        <f>[1]Balanza!C493</f>
        <v>202459917.55000001</v>
      </c>
      <c r="AZ289" s="1"/>
    </row>
    <row r="290" spans="1:52" ht="15.75" customHeight="1">
      <c r="A290" s="17" t="s">
        <v>552</v>
      </c>
      <c r="B290" s="18" t="s">
        <v>553</v>
      </c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19">
        <f>[1]Balanza!G494</f>
        <v>984045.22</v>
      </c>
      <c r="AY290" s="19">
        <f>[1]Balanza!C494</f>
        <v>3022750.83</v>
      </c>
      <c r="AZ290" s="1"/>
    </row>
    <row r="291" spans="1:52" ht="15.75" customHeight="1">
      <c r="A291" s="17" t="s">
        <v>554</v>
      </c>
      <c r="B291" s="18" t="s">
        <v>555</v>
      </c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9">
        <f>[1]Balanza!G495</f>
        <v>110334</v>
      </c>
      <c r="AY291" s="19">
        <f>[1]Balanza!C495</f>
        <v>144868.98000000001</v>
      </c>
      <c r="AZ291" s="1"/>
    </row>
    <row r="292" spans="1:52" ht="15.75" customHeight="1">
      <c r="A292" s="17" t="s">
        <v>556</v>
      </c>
      <c r="B292" s="18" t="s">
        <v>557</v>
      </c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9">
        <f>[1]Balanza!G496</f>
        <v>1219856</v>
      </c>
      <c r="AY292" s="19">
        <f>[1]Balanza!C496</f>
        <v>3079850.1</v>
      </c>
      <c r="AZ292" s="1"/>
    </row>
    <row r="293" spans="1:52" ht="15.75" customHeight="1">
      <c r="A293" s="17" t="s">
        <v>558</v>
      </c>
      <c r="B293" s="18" t="s">
        <v>559</v>
      </c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19">
        <f>[1]Balanza!G497</f>
        <v>0</v>
      </c>
      <c r="AY293" s="19">
        <f>[1]Balanza!C497</f>
        <v>0</v>
      </c>
      <c r="AZ293" s="1"/>
    </row>
    <row r="294" spans="1:52" ht="15.75" customHeight="1">
      <c r="A294" s="17" t="s">
        <v>560</v>
      </c>
      <c r="B294" s="18" t="s">
        <v>561</v>
      </c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9">
        <f>[1]Balanza!G498</f>
        <v>0</v>
      </c>
      <c r="AY294" s="19">
        <f>[1]Balanza!C498</f>
        <v>7014552.3600000003</v>
      </c>
      <c r="AZ294" s="1"/>
    </row>
    <row r="295" spans="1:52" ht="15.75" customHeight="1">
      <c r="A295" s="17" t="s">
        <v>562</v>
      </c>
      <c r="B295" s="18" t="s">
        <v>563</v>
      </c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9">
        <f>[1]Balanza!G499</f>
        <v>2772655.2</v>
      </c>
      <c r="AY295" s="19">
        <f>[1]Balanza!C499</f>
        <v>15401778.74</v>
      </c>
      <c r="AZ295" s="1"/>
    </row>
    <row r="296" spans="1:52" ht="15.75" customHeight="1">
      <c r="A296" s="17" t="s">
        <v>564</v>
      </c>
      <c r="B296" s="18" t="s">
        <v>565</v>
      </c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19">
        <f>[1]Balanza!G500</f>
        <v>2647898.06</v>
      </c>
      <c r="AY296" s="19">
        <f>[1]Balanza!C500</f>
        <v>30455.95</v>
      </c>
      <c r="AZ296" s="1"/>
    </row>
    <row r="297" spans="1:52" ht="15.75" customHeight="1">
      <c r="A297" s="17" t="s">
        <v>566</v>
      </c>
      <c r="B297" s="18" t="s">
        <v>567</v>
      </c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19">
        <f>[1]Balanza!G501</f>
        <v>12151.98</v>
      </c>
      <c r="AY297" s="19">
        <f>[1]Balanza!C501</f>
        <v>999.98</v>
      </c>
      <c r="AZ297" s="1"/>
    </row>
    <row r="298" spans="1:52" ht="15.75" customHeight="1">
      <c r="A298" s="10" t="s">
        <v>568</v>
      </c>
      <c r="B298" s="14" t="s">
        <v>569</v>
      </c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6">
        <f t="shared" ref="AX298:AY298" si="72">SUM(AX299:AX307)</f>
        <v>271906794.56</v>
      </c>
      <c r="AY298" s="16">
        <f t="shared" si="72"/>
        <v>606778792.12</v>
      </c>
      <c r="AZ298" s="1"/>
    </row>
    <row r="299" spans="1:52" ht="15.75" customHeight="1">
      <c r="A299" s="17" t="s">
        <v>570</v>
      </c>
      <c r="B299" s="18" t="s">
        <v>571</v>
      </c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19">
        <f>[1]Balanza!G503</f>
        <v>0</v>
      </c>
      <c r="AY299" s="19">
        <f>[1]Balanza!C503</f>
        <v>0</v>
      </c>
      <c r="AZ299" s="1"/>
    </row>
    <row r="300" spans="1:52" ht="15.75" customHeight="1">
      <c r="A300" s="17" t="s">
        <v>572</v>
      </c>
      <c r="B300" s="18" t="s">
        <v>573</v>
      </c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9">
        <f>[1]Balanza!G504</f>
        <v>6417102.6799999997</v>
      </c>
      <c r="AY300" s="19">
        <f>[1]Balanza!C504</f>
        <v>15036234.92</v>
      </c>
      <c r="AZ300" s="1"/>
    </row>
    <row r="301" spans="1:52" ht="15.75" customHeight="1">
      <c r="A301" s="17" t="s">
        <v>574</v>
      </c>
      <c r="B301" s="18" t="s">
        <v>575</v>
      </c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19">
        <f>[1]Balanza!G505</f>
        <v>4458739.2699999996</v>
      </c>
      <c r="AY301" s="19">
        <f>[1]Balanza!C505</f>
        <v>17710367.289999999</v>
      </c>
      <c r="AZ301" s="1"/>
    </row>
    <row r="302" spans="1:52" ht="15.75" customHeight="1">
      <c r="A302" s="17" t="s">
        <v>576</v>
      </c>
      <c r="B302" s="18" t="s">
        <v>577</v>
      </c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19">
        <f>[1]Balanza!G506</f>
        <v>0</v>
      </c>
      <c r="AY302" s="19">
        <f>[1]Balanza!C506</f>
        <v>0</v>
      </c>
      <c r="AZ302" s="1"/>
    </row>
    <row r="303" spans="1:52" ht="15.75" customHeight="1">
      <c r="A303" s="17" t="s">
        <v>578</v>
      </c>
      <c r="B303" s="18" t="s">
        <v>579</v>
      </c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19">
        <f>[1]Balanza!G507</f>
        <v>192688500.24000001</v>
      </c>
      <c r="AY303" s="19">
        <f>[1]Balanza!C507</f>
        <v>385938760.99000001</v>
      </c>
      <c r="AZ303" s="1"/>
    </row>
    <row r="304" spans="1:52" ht="15.75" customHeight="1">
      <c r="A304" s="17" t="s">
        <v>580</v>
      </c>
      <c r="B304" s="18" t="s">
        <v>581</v>
      </c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19">
        <f>[1]Balanza!G508</f>
        <v>67959492.290000007</v>
      </c>
      <c r="AY304" s="19">
        <f>[1]Balanza!C508</f>
        <v>136317821.58000001</v>
      </c>
      <c r="AZ304" s="1"/>
    </row>
    <row r="305" spans="1:52" ht="15.75" customHeight="1">
      <c r="A305" s="17" t="s">
        <v>582</v>
      </c>
      <c r="B305" s="18" t="s">
        <v>583</v>
      </c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9">
        <f>[1]Balanza!G509</f>
        <v>0</v>
      </c>
      <c r="AY305" s="19">
        <f>[1]Balanza!C509</f>
        <v>0</v>
      </c>
      <c r="AZ305" s="1"/>
    </row>
    <row r="306" spans="1:52" ht="15.75" customHeight="1">
      <c r="A306" s="17" t="s">
        <v>584</v>
      </c>
      <c r="B306" s="18" t="s">
        <v>585</v>
      </c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19">
        <f>[1]Balanza!G510</f>
        <v>0</v>
      </c>
      <c r="AY306" s="19">
        <f>[1]Balanza!C510</f>
        <v>0</v>
      </c>
      <c r="AZ306" s="1"/>
    </row>
    <row r="307" spans="1:52" ht="15.75" customHeight="1">
      <c r="A307" s="17" t="s">
        <v>586</v>
      </c>
      <c r="B307" s="18" t="s">
        <v>587</v>
      </c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19">
        <f>[1]Balanza!G511</f>
        <v>382960.08</v>
      </c>
      <c r="AY307" s="19">
        <f>[1]Balanza!C511</f>
        <v>51775607.340000004</v>
      </c>
      <c r="AZ307" s="1"/>
    </row>
    <row r="308" spans="1:52" ht="15.75" customHeight="1">
      <c r="A308" s="10" t="s">
        <v>588</v>
      </c>
      <c r="B308" s="14" t="s">
        <v>589</v>
      </c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6">
        <f t="shared" ref="AX308:AY308" si="73">SUM(AX309:AX317)</f>
        <v>109119982.03999999</v>
      </c>
      <c r="AY308" s="16">
        <f t="shared" si="73"/>
        <v>199034810.86999997</v>
      </c>
      <c r="AZ308" s="1"/>
    </row>
    <row r="309" spans="1:52" ht="15.75" customHeight="1">
      <c r="A309" s="17" t="s">
        <v>590</v>
      </c>
      <c r="B309" s="18" t="s">
        <v>591</v>
      </c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19">
        <f>[1]Balanza!G513</f>
        <v>56566198.299999997</v>
      </c>
      <c r="AY309" s="19">
        <f>[1]Balanza!C513</f>
        <v>119775301.55</v>
      </c>
      <c r="AZ309" s="1"/>
    </row>
    <row r="310" spans="1:52" ht="15.75" customHeight="1">
      <c r="A310" s="17" t="s">
        <v>592</v>
      </c>
      <c r="B310" s="18" t="s">
        <v>593</v>
      </c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9">
        <f>[1]Balanza!G514</f>
        <v>16286199.74</v>
      </c>
      <c r="AY310" s="19">
        <f>[1]Balanza!C514</f>
        <v>6971311.5999999996</v>
      </c>
      <c r="AZ310" s="1"/>
    </row>
    <row r="311" spans="1:52" ht="15.75" customHeight="1">
      <c r="A311" s="17" t="s">
        <v>594</v>
      </c>
      <c r="B311" s="18" t="s">
        <v>595</v>
      </c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19">
        <f>[1]Balanza!G515</f>
        <v>23233565.77</v>
      </c>
      <c r="AY311" s="19">
        <f>[1]Balanza!C515</f>
        <v>38202875.740000002</v>
      </c>
      <c r="AZ311" s="1"/>
    </row>
    <row r="312" spans="1:52" ht="15.75" customHeight="1">
      <c r="A312" s="17" t="s">
        <v>596</v>
      </c>
      <c r="B312" s="18" t="s">
        <v>597</v>
      </c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19">
        <f>[1]Balanza!G516</f>
        <v>1236852.3600000001</v>
      </c>
      <c r="AY312" s="19">
        <f>[1]Balanza!C516</f>
        <v>6346112.5300000003</v>
      </c>
      <c r="AZ312" s="1"/>
    </row>
    <row r="313" spans="1:52" ht="15.75" customHeight="1">
      <c r="A313" s="17" t="s">
        <v>598</v>
      </c>
      <c r="B313" s="18" t="s">
        <v>599</v>
      </c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19">
        <f>[1]Balanza!G517</f>
        <v>129999.99</v>
      </c>
      <c r="AY313" s="19">
        <f>[1]Balanza!C517</f>
        <v>0</v>
      </c>
      <c r="AZ313" s="1"/>
    </row>
    <row r="314" spans="1:52" ht="15.75" customHeight="1">
      <c r="A314" s="17" t="s">
        <v>600</v>
      </c>
      <c r="B314" s="18" t="s">
        <v>601</v>
      </c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19">
        <f>[1]Balanza!G518</f>
        <v>1031712.43</v>
      </c>
      <c r="AY314" s="19">
        <f>[1]Balanza!C518</f>
        <v>10159317.67</v>
      </c>
      <c r="AZ314" s="1"/>
    </row>
    <row r="315" spans="1:52" ht="15.75" customHeight="1">
      <c r="A315" s="17" t="s">
        <v>602</v>
      </c>
      <c r="B315" s="18" t="s">
        <v>603</v>
      </c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19">
        <f>[1]Balanza!G519</f>
        <v>0</v>
      </c>
      <c r="AY315" s="19">
        <f>[1]Balanza!C519</f>
        <v>0</v>
      </c>
      <c r="AZ315" s="1"/>
    </row>
    <row r="316" spans="1:52" ht="15.75" customHeight="1">
      <c r="A316" s="17" t="s">
        <v>604</v>
      </c>
      <c r="B316" s="18" t="s">
        <v>605</v>
      </c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19">
        <f>[1]Balanza!G520</f>
        <v>0</v>
      </c>
      <c r="AY316" s="19">
        <f>[1]Balanza!C520</f>
        <v>522386.68</v>
      </c>
      <c r="AZ316" s="1"/>
    </row>
    <row r="317" spans="1:52" ht="15.75" customHeight="1">
      <c r="A317" s="17" t="s">
        <v>606</v>
      </c>
      <c r="B317" s="18" t="s">
        <v>607</v>
      </c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19">
        <f>[1]Balanza!G521</f>
        <v>10635453.449999999</v>
      </c>
      <c r="AY317" s="19">
        <f>[1]Balanza!C521</f>
        <v>17057505.100000001</v>
      </c>
      <c r="AZ317" s="1"/>
    </row>
    <row r="318" spans="1:52" ht="15.75" customHeight="1">
      <c r="A318" s="10" t="s">
        <v>608</v>
      </c>
      <c r="B318" s="14" t="s">
        <v>609</v>
      </c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6">
        <f t="shared" ref="AX318:AY318" si="74">SUM(AX319:AX327)</f>
        <v>142893859.91000003</v>
      </c>
      <c r="AY318" s="16">
        <f t="shared" si="74"/>
        <v>201972213.58999997</v>
      </c>
      <c r="AZ318" s="1"/>
    </row>
    <row r="319" spans="1:52" ht="15.75" customHeight="1">
      <c r="A319" s="17" t="s">
        <v>610</v>
      </c>
      <c r="B319" s="18" t="s">
        <v>611</v>
      </c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9">
        <f>[1]Balanza!G523</f>
        <v>22055890.300000001</v>
      </c>
      <c r="AY319" s="19">
        <f>[1]Balanza!C523</f>
        <v>25350802.420000002</v>
      </c>
      <c r="AZ319" s="1"/>
    </row>
    <row r="320" spans="1:52" ht="15.75" customHeight="1">
      <c r="A320" s="17" t="s">
        <v>612</v>
      </c>
      <c r="B320" s="18" t="s">
        <v>613</v>
      </c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19">
        <f>[1]Balanza!G524</f>
        <v>48992189.829999998</v>
      </c>
      <c r="AY320" s="19">
        <f>[1]Balanza!C524</f>
        <v>60383723.43</v>
      </c>
      <c r="AZ320" s="1"/>
    </row>
    <row r="321" spans="1:52" ht="15.75" customHeight="1">
      <c r="A321" s="17" t="s">
        <v>614</v>
      </c>
      <c r="B321" s="18" t="s">
        <v>615</v>
      </c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19">
        <f>[1]Balanza!G525</f>
        <v>2897267.18</v>
      </c>
      <c r="AY321" s="19">
        <f>[1]Balanza!C525</f>
        <v>5188733.21</v>
      </c>
      <c r="AZ321" s="1"/>
    </row>
    <row r="322" spans="1:52" ht="15.75" customHeight="1">
      <c r="A322" s="17" t="s">
        <v>616</v>
      </c>
      <c r="B322" s="18" t="s">
        <v>617</v>
      </c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19">
        <f>[1]Balanza!G526</f>
        <v>166484.70000000001</v>
      </c>
      <c r="AY322" s="19">
        <f>[1]Balanza!C526</f>
        <v>230202.13</v>
      </c>
      <c r="AZ322" s="1"/>
    </row>
    <row r="323" spans="1:52" ht="15.75" customHeight="1">
      <c r="A323" s="17" t="s">
        <v>618</v>
      </c>
      <c r="B323" s="18" t="s">
        <v>619</v>
      </c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19">
        <f>[1]Balanza!G527</f>
        <v>68782027.900000006</v>
      </c>
      <c r="AY323" s="19">
        <f>[1]Balanza!C527</f>
        <v>110790296.8</v>
      </c>
      <c r="AZ323" s="1"/>
    </row>
    <row r="324" spans="1:52" ht="15.75" customHeight="1">
      <c r="A324" s="17" t="s">
        <v>620</v>
      </c>
      <c r="B324" s="18" t="s">
        <v>621</v>
      </c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19">
        <f>[1]Balanza!G528</f>
        <v>0</v>
      </c>
      <c r="AY324" s="19">
        <f>[1]Balanza!C528</f>
        <v>0</v>
      </c>
      <c r="AZ324" s="1"/>
    </row>
    <row r="325" spans="1:52" ht="15.75" customHeight="1">
      <c r="A325" s="17" t="s">
        <v>622</v>
      </c>
      <c r="B325" s="18" t="s">
        <v>623</v>
      </c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19">
        <f>[1]Balanza!G529</f>
        <v>0</v>
      </c>
      <c r="AY325" s="19">
        <f>[1]Balanza!C529</f>
        <v>28455.599999999999</v>
      </c>
      <c r="AZ325" s="1"/>
    </row>
    <row r="326" spans="1:52" ht="15.75" customHeight="1">
      <c r="A326" s="17" t="s">
        <v>624</v>
      </c>
      <c r="B326" s="18" t="s">
        <v>625</v>
      </c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9">
        <f>[1]Balanza!G530</f>
        <v>0</v>
      </c>
      <c r="AY326" s="19">
        <f>[1]Balanza!C530</f>
        <v>0</v>
      </c>
      <c r="AZ326" s="1"/>
    </row>
    <row r="327" spans="1:52" ht="15.75" customHeight="1">
      <c r="A327" s="17" t="s">
        <v>626</v>
      </c>
      <c r="B327" s="18" t="s">
        <v>627</v>
      </c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19">
        <f>[1]Balanza!G531</f>
        <v>0</v>
      </c>
      <c r="AY327" s="19">
        <f>[1]Balanza!C531</f>
        <v>0</v>
      </c>
      <c r="AZ327" s="1"/>
    </row>
    <row r="328" spans="1:52" ht="15.75" customHeight="1">
      <c r="A328" s="10" t="s">
        <v>628</v>
      </c>
      <c r="B328" s="14" t="s">
        <v>629</v>
      </c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6">
        <f t="shared" ref="AX328:AY328" si="75">SUM(AX329:AX337)</f>
        <v>270328651.57999998</v>
      </c>
      <c r="AY328" s="16">
        <f t="shared" si="75"/>
        <v>733825384.00000012</v>
      </c>
      <c r="AZ328" s="1"/>
    </row>
    <row r="329" spans="1:52" ht="15.75" customHeight="1">
      <c r="A329" s="17" t="s">
        <v>630</v>
      </c>
      <c r="B329" s="18" t="s">
        <v>631</v>
      </c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19">
        <f>[1]Balanza!G533</f>
        <v>6151318.1600000001</v>
      </c>
      <c r="AY329" s="19">
        <f>[1]Balanza!C533</f>
        <v>34364218.630000003</v>
      </c>
      <c r="AZ329" s="1"/>
    </row>
    <row r="330" spans="1:52" ht="15.75" customHeight="1">
      <c r="A330" s="17" t="s">
        <v>632</v>
      </c>
      <c r="B330" s="18" t="s">
        <v>633</v>
      </c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9">
        <f>[1]Balanza!G534</f>
        <v>1403122.21</v>
      </c>
      <c r="AY330" s="19">
        <f>[1]Balanza!C534</f>
        <v>3698772.27</v>
      </c>
      <c r="AZ330" s="1"/>
    </row>
    <row r="331" spans="1:52" ht="15.75" customHeight="1">
      <c r="A331" s="17" t="s">
        <v>634</v>
      </c>
      <c r="B331" s="18" t="s">
        <v>635</v>
      </c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9">
        <f>[1]Balanza!G535</f>
        <v>4016958.44</v>
      </c>
      <c r="AY331" s="19">
        <f>[1]Balanza!C535</f>
        <v>28021328.5</v>
      </c>
      <c r="AZ331" s="1"/>
    </row>
    <row r="332" spans="1:52" ht="15.75" customHeight="1">
      <c r="A332" s="17" t="s">
        <v>636</v>
      </c>
      <c r="B332" s="18" t="s">
        <v>637</v>
      </c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19">
        <f>[1]Balanza!G536</f>
        <v>0</v>
      </c>
      <c r="AY332" s="19">
        <f>[1]Balanza!C536</f>
        <v>448747.39</v>
      </c>
      <c r="AZ332" s="1"/>
    </row>
    <row r="333" spans="1:52" ht="15.75" customHeight="1">
      <c r="A333" s="17" t="s">
        <v>638</v>
      </c>
      <c r="B333" s="18" t="s">
        <v>639</v>
      </c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9">
        <f>[1]Balanza!G537</f>
        <v>5930279</v>
      </c>
      <c r="AY333" s="19">
        <f>[1]Balanza!C537</f>
        <v>27621109.640000001</v>
      </c>
      <c r="AZ333" s="1"/>
    </row>
    <row r="334" spans="1:52" ht="15.75" customHeight="1">
      <c r="A334" s="17" t="s">
        <v>640</v>
      </c>
      <c r="B334" s="18" t="s">
        <v>641</v>
      </c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19">
        <f>[1]Balanza!G538</f>
        <v>0</v>
      </c>
      <c r="AY334" s="19">
        <f>[1]Balanza!C538</f>
        <v>0</v>
      </c>
      <c r="AZ334" s="1"/>
    </row>
    <row r="335" spans="1:52" ht="15.75" customHeight="1">
      <c r="A335" s="17" t="s">
        <v>642</v>
      </c>
      <c r="B335" s="18" t="s">
        <v>643</v>
      </c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19">
        <f>[1]Balanza!G539</f>
        <v>10529792.35</v>
      </c>
      <c r="AY335" s="19">
        <f>[1]Balanza!C539</f>
        <v>53556462.18</v>
      </c>
      <c r="AZ335" s="1"/>
    </row>
    <row r="336" spans="1:52" ht="15.75" customHeight="1">
      <c r="A336" s="17" t="s">
        <v>644</v>
      </c>
      <c r="B336" s="18" t="s">
        <v>645</v>
      </c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19">
        <f>[1]Balanza!G540</f>
        <v>217171649.05000001</v>
      </c>
      <c r="AY336" s="19">
        <f>[1]Balanza!C540</f>
        <v>501078210.56</v>
      </c>
      <c r="AZ336" s="1"/>
    </row>
    <row r="337" spans="1:52" ht="15.75" customHeight="1">
      <c r="A337" s="17" t="s">
        <v>646</v>
      </c>
      <c r="B337" s="18" t="s">
        <v>647</v>
      </c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19">
        <f>[1]Balanza!G541</f>
        <v>25125532.370000001</v>
      </c>
      <c r="AY337" s="19">
        <f>[1]Balanza!C541</f>
        <v>85036534.829999998</v>
      </c>
      <c r="AZ337" s="1"/>
    </row>
    <row r="338" spans="1:52" ht="15.75" customHeight="1">
      <c r="A338" s="10" t="s">
        <v>648</v>
      </c>
      <c r="B338" s="14" t="s">
        <v>649</v>
      </c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6">
        <f t="shared" ref="AX338:AY338" si="76">SUM(AX339:AX345)</f>
        <v>17475580.68</v>
      </c>
      <c r="AY338" s="16">
        <f t="shared" si="76"/>
        <v>48894953.909999996</v>
      </c>
      <c r="AZ338" s="1"/>
    </row>
    <row r="339" spans="1:52" ht="15.75" customHeight="1">
      <c r="A339" s="17" t="s">
        <v>650</v>
      </c>
      <c r="B339" s="18" t="s">
        <v>651</v>
      </c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19">
        <f>[1]Balanza!G543</f>
        <v>10439191.859999999</v>
      </c>
      <c r="AY339" s="19">
        <f>[1]Balanza!C543</f>
        <v>31932878.329999998</v>
      </c>
      <c r="AZ339" s="1"/>
    </row>
    <row r="340" spans="1:52" ht="15.75" customHeight="1">
      <c r="A340" s="17" t="s">
        <v>652</v>
      </c>
      <c r="B340" s="18" t="s">
        <v>653</v>
      </c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19">
        <f>[1]Balanza!G544</f>
        <v>0</v>
      </c>
      <c r="AY340" s="19">
        <f>[1]Balanza!C544</f>
        <v>0</v>
      </c>
      <c r="AZ340" s="1"/>
    </row>
    <row r="341" spans="1:52" ht="15.75" customHeight="1">
      <c r="A341" s="17" t="s">
        <v>654</v>
      </c>
      <c r="B341" s="18" t="s">
        <v>655</v>
      </c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19">
        <f>[1]Balanza!G545</f>
        <v>2638888.85</v>
      </c>
      <c r="AY341" s="19">
        <f>[1]Balanza!C545</f>
        <v>5502075.6900000004</v>
      </c>
      <c r="AZ341" s="1"/>
    </row>
    <row r="342" spans="1:52" ht="15.75" customHeight="1">
      <c r="A342" s="17" t="s">
        <v>656</v>
      </c>
      <c r="B342" s="18" t="s">
        <v>657</v>
      </c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19">
        <f>[1]Balanza!G546</f>
        <v>0</v>
      </c>
      <c r="AY342" s="19">
        <f>[1]Balanza!C546</f>
        <v>0</v>
      </c>
      <c r="AZ342" s="1"/>
    </row>
    <row r="343" spans="1:52" ht="15.75" customHeight="1">
      <c r="A343" s="17" t="s">
        <v>658</v>
      </c>
      <c r="B343" s="18" t="s">
        <v>659</v>
      </c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19">
        <f>[1]Balanza!G547</f>
        <v>1600000</v>
      </c>
      <c r="AY343" s="19">
        <f>[1]Balanza!C547</f>
        <v>6459999.9699999997</v>
      </c>
      <c r="AZ343" s="1"/>
    </row>
    <row r="344" spans="1:52" ht="15.75" customHeight="1">
      <c r="A344" s="17" t="s">
        <v>660</v>
      </c>
      <c r="B344" s="18" t="s">
        <v>661</v>
      </c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19">
        <f>[1]Balanza!G548</f>
        <v>2550000.0099999998</v>
      </c>
      <c r="AY344" s="19">
        <f>[1]Balanza!C548</f>
        <v>4500000</v>
      </c>
      <c r="AZ344" s="1"/>
    </row>
    <row r="345" spans="1:52" ht="15.75" customHeight="1">
      <c r="A345" s="17" t="s">
        <v>662</v>
      </c>
      <c r="B345" s="18" t="s">
        <v>663</v>
      </c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19">
        <f>[1]Balanza!G549</f>
        <v>247499.96</v>
      </c>
      <c r="AY345" s="19">
        <f>[1]Balanza!C549</f>
        <v>499999.92</v>
      </c>
      <c r="AZ345" s="1"/>
    </row>
    <row r="346" spans="1:52" ht="15.75" customHeight="1">
      <c r="A346" s="10" t="s">
        <v>664</v>
      </c>
      <c r="B346" s="14" t="s">
        <v>665</v>
      </c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6">
        <f t="shared" ref="AX346:AY346" si="77">SUM(AX347:AX355)</f>
        <v>584569.59</v>
      </c>
      <c r="AY346" s="16">
        <f t="shared" si="77"/>
        <v>2180252.54</v>
      </c>
      <c r="AZ346" s="1"/>
    </row>
    <row r="347" spans="1:52" ht="15.75" customHeight="1">
      <c r="A347" s="17" t="s">
        <v>666</v>
      </c>
      <c r="B347" s="18" t="s">
        <v>667</v>
      </c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19">
        <f>[1]Balanza!G551</f>
        <v>95234.99</v>
      </c>
      <c r="AY347" s="19">
        <f>[1]Balanza!C551</f>
        <v>752110.46</v>
      </c>
      <c r="AZ347" s="1"/>
    </row>
    <row r="348" spans="1:52" ht="15.75" customHeight="1">
      <c r="A348" s="17" t="s">
        <v>668</v>
      </c>
      <c r="B348" s="18" t="s">
        <v>669</v>
      </c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19">
        <f>[1]Balanza!G552</f>
        <v>21707.24</v>
      </c>
      <c r="AY348" s="19">
        <f>[1]Balanza!C552</f>
        <v>90698.44</v>
      </c>
      <c r="AZ348" s="1"/>
    </row>
    <row r="349" spans="1:52" ht="15.75" customHeight="1">
      <c r="A349" s="17" t="s">
        <v>670</v>
      </c>
      <c r="B349" s="18" t="s">
        <v>671</v>
      </c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19">
        <f>[1]Balanza!G553</f>
        <v>0</v>
      </c>
      <c r="AY349" s="19">
        <f>[1]Balanza!C553</f>
        <v>0</v>
      </c>
      <c r="AZ349" s="1"/>
    </row>
    <row r="350" spans="1:52" ht="15.75" customHeight="1">
      <c r="A350" s="17" t="s">
        <v>672</v>
      </c>
      <c r="B350" s="18" t="s">
        <v>673</v>
      </c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19">
        <f>[1]Balanza!G554</f>
        <v>0</v>
      </c>
      <c r="AY350" s="19">
        <f>[1]Balanza!C554</f>
        <v>0</v>
      </c>
      <c r="AZ350" s="1"/>
    </row>
    <row r="351" spans="1:52" ht="15.75" customHeight="1">
      <c r="A351" s="17" t="s">
        <v>674</v>
      </c>
      <c r="B351" s="18" t="s">
        <v>675</v>
      </c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19">
        <f>[1]Balanza!G555</f>
        <v>55744.4</v>
      </c>
      <c r="AY351" s="19">
        <f>[1]Balanza!C555</f>
        <v>215591.44</v>
      </c>
      <c r="AZ351" s="1"/>
    </row>
    <row r="352" spans="1:52" ht="15.75" customHeight="1">
      <c r="A352" s="17" t="s">
        <v>676</v>
      </c>
      <c r="B352" s="18" t="s">
        <v>677</v>
      </c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19">
        <f>[1]Balanza!G556</f>
        <v>59073.84</v>
      </c>
      <c r="AY352" s="19">
        <f>[1]Balanza!C556</f>
        <v>372434.71</v>
      </c>
      <c r="AZ352" s="1"/>
    </row>
    <row r="353" spans="1:52" ht="15.75" customHeight="1">
      <c r="A353" s="17" t="s">
        <v>678</v>
      </c>
      <c r="B353" s="18" t="s">
        <v>679</v>
      </c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19">
        <f>[1]Balanza!G557</f>
        <v>0</v>
      </c>
      <c r="AY353" s="19">
        <f>[1]Balanza!C557</f>
        <v>0</v>
      </c>
      <c r="AZ353" s="1"/>
    </row>
    <row r="354" spans="1:52" ht="15.75" customHeight="1">
      <c r="A354" s="17" t="s">
        <v>680</v>
      </c>
      <c r="B354" s="18" t="s">
        <v>681</v>
      </c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19">
        <f>[1]Balanza!G558</f>
        <v>0</v>
      </c>
      <c r="AY354" s="19">
        <f>[1]Balanza!C558</f>
        <v>0</v>
      </c>
      <c r="AZ354" s="1"/>
    </row>
    <row r="355" spans="1:52" ht="15.75" customHeight="1">
      <c r="A355" s="17" t="s">
        <v>682</v>
      </c>
      <c r="B355" s="18" t="s">
        <v>683</v>
      </c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19">
        <f>[1]Balanza!G559</f>
        <v>352809.12</v>
      </c>
      <c r="AY355" s="19">
        <f>[1]Balanza!C559</f>
        <v>749417.49</v>
      </c>
      <c r="AZ355" s="1"/>
    </row>
    <row r="356" spans="1:52" ht="15.75" customHeight="1">
      <c r="A356" s="10" t="s">
        <v>684</v>
      </c>
      <c r="B356" s="14" t="s">
        <v>685</v>
      </c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6">
        <f t="shared" ref="AX356:AY356" si="78">SUM(AX357:AX361)</f>
        <v>7771246.8899999997</v>
      </c>
      <c r="AY356" s="16">
        <f t="shared" si="78"/>
        <v>39833135.450000003</v>
      </c>
      <c r="AZ356" s="1"/>
    </row>
    <row r="357" spans="1:52" ht="15.75" customHeight="1">
      <c r="A357" s="17" t="s">
        <v>686</v>
      </c>
      <c r="B357" s="18" t="s">
        <v>687</v>
      </c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9">
        <f>[1]Balanza!G561</f>
        <v>0</v>
      </c>
      <c r="AY357" s="19">
        <f>[1]Balanza!C561</f>
        <v>0</v>
      </c>
      <c r="AZ357" s="1"/>
    </row>
    <row r="358" spans="1:52" ht="15.75" customHeight="1">
      <c r="A358" s="17" t="s">
        <v>688</v>
      </c>
      <c r="B358" s="18" t="s">
        <v>689</v>
      </c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19">
        <f>[1]Balanza!G562</f>
        <v>7736272.8899999997</v>
      </c>
      <c r="AY358" s="19">
        <f>[1]Balanza!C562</f>
        <v>33117770.460000001</v>
      </c>
      <c r="AZ358" s="1"/>
    </row>
    <row r="359" spans="1:52" ht="15.75" customHeight="1">
      <c r="A359" s="17" t="s">
        <v>690</v>
      </c>
      <c r="B359" s="18" t="s">
        <v>691</v>
      </c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19">
        <f>[1]Balanza!G563</f>
        <v>34974</v>
      </c>
      <c r="AY359" s="19">
        <f>[1]Balanza!C563</f>
        <v>3968445.99</v>
      </c>
      <c r="AZ359" s="1"/>
    </row>
    <row r="360" spans="1:52" ht="15.75" customHeight="1">
      <c r="A360" s="17" t="s">
        <v>692</v>
      </c>
      <c r="B360" s="18" t="s">
        <v>693</v>
      </c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19">
        <f>[1]Balanza!G564</f>
        <v>0</v>
      </c>
      <c r="AY360" s="19">
        <f>[1]Balanza!C564</f>
        <v>2678457.4300000002</v>
      </c>
      <c r="AZ360" s="1"/>
    </row>
    <row r="361" spans="1:52" ht="15.75" customHeight="1">
      <c r="A361" s="17" t="s">
        <v>694</v>
      </c>
      <c r="B361" s="18" t="s">
        <v>695</v>
      </c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19">
        <f>[1]Balanza!G565</f>
        <v>0</v>
      </c>
      <c r="AY361" s="19">
        <f>[1]Balanza!C565</f>
        <v>68461.570000000007</v>
      </c>
      <c r="AZ361" s="1"/>
    </row>
    <row r="362" spans="1:52" ht="15.75" customHeight="1">
      <c r="A362" s="10" t="s">
        <v>696</v>
      </c>
      <c r="B362" s="14" t="s">
        <v>697</v>
      </c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6">
        <f t="shared" ref="AX362:AY362" si="79">SUM(AX363:AX371)</f>
        <v>260458612.91</v>
      </c>
      <c r="AY362" s="16">
        <f t="shared" si="79"/>
        <v>538700040.73000002</v>
      </c>
      <c r="AZ362" s="1"/>
    </row>
    <row r="363" spans="1:52" ht="15.75" customHeight="1">
      <c r="A363" s="17" t="s">
        <v>698</v>
      </c>
      <c r="B363" s="18" t="s">
        <v>699</v>
      </c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19">
        <f>[1]Balanza!G567</f>
        <v>0</v>
      </c>
      <c r="AY363" s="19">
        <f>[1]Balanza!C567</f>
        <v>0</v>
      </c>
      <c r="AZ363" s="1"/>
    </row>
    <row r="364" spans="1:52" ht="15.75" customHeight="1">
      <c r="A364" s="17" t="s">
        <v>700</v>
      </c>
      <c r="B364" s="18" t="s">
        <v>701</v>
      </c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19">
        <f>[1]Balanza!G568</f>
        <v>1953966</v>
      </c>
      <c r="AY364" s="19">
        <f>[1]Balanza!C568</f>
        <v>2287648.2799999998</v>
      </c>
      <c r="AZ364" s="1"/>
    </row>
    <row r="365" spans="1:52" ht="15.75" customHeight="1">
      <c r="A365" s="17" t="s">
        <v>702</v>
      </c>
      <c r="B365" s="18" t="s">
        <v>703</v>
      </c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19">
        <f>[1]Balanza!G569</f>
        <v>0</v>
      </c>
      <c r="AY365" s="19">
        <f>[1]Balanza!C569</f>
        <v>0</v>
      </c>
      <c r="AZ365" s="1"/>
    </row>
    <row r="366" spans="1:52" ht="15.75" customHeight="1">
      <c r="A366" s="17" t="s">
        <v>704</v>
      </c>
      <c r="B366" s="18" t="s">
        <v>705</v>
      </c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19">
        <f>[1]Balanza!G570</f>
        <v>53766099.350000001</v>
      </c>
      <c r="AY366" s="19">
        <f>[1]Balanza!C570</f>
        <v>59507090.090000004</v>
      </c>
      <c r="AZ366" s="1"/>
    </row>
    <row r="367" spans="1:52" ht="15.75" customHeight="1">
      <c r="A367" s="17" t="s">
        <v>706</v>
      </c>
      <c r="B367" s="18" t="s">
        <v>707</v>
      </c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19">
        <f>[1]Balanza!G571</f>
        <v>6188242.4199999999</v>
      </c>
      <c r="AY367" s="19">
        <f>[1]Balanza!C571</f>
        <v>2526431.5099999998</v>
      </c>
      <c r="AZ367" s="1"/>
    </row>
    <row r="368" spans="1:52" ht="15.75" customHeight="1">
      <c r="A368" s="17" t="s">
        <v>708</v>
      </c>
      <c r="B368" s="18" t="s">
        <v>709</v>
      </c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19">
        <f>[1]Balanza!G572</f>
        <v>0</v>
      </c>
      <c r="AY368" s="19">
        <f>[1]Balanza!C572</f>
        <v>2776</v>
      </c>
      <c r="AZ368" s="1"/>
    </row>
    <row r="369" spans="1:52" ht="15.75" customHeight="1">
      <c r="A369" s="17" t="s">
        <v>710</v>
      </c>
      <c r="B369" s="18" t="s">
        <v>711</v>
      </c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19">
        <f>[1]Balanza!G573</f>
        <v>0</v>
      </c>
      <c r="AY369" s="19">
        <f>[1]Balanza!C573</f>
        <v>0</v>
      </c>
      <c r="AZ369" s="1"/>
    </row>
    <row r="370" spans="1:52" ht="15.75" customHeight="1">
      <c r="A370" s="17" t="s">
        <v>712</v>
      </c>
      <c r="B370" s="18" t="s">
        <v>713</v>
      </c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19">
        <f>[1]Balanza!G574</f>
        <v>1145621.54</v>
      </c>
      <c r="AY370" s="19">
        <f>[1]Balanza!C574</f>
        <v>98498904.090000004</v>
      </c>
      <c r="AZ370" s="1"/>
    </row>
    <row r="371" spans="1:52" ht="15.75" customHeight="1">
      <c r="A371" s="17" t="s">
        <v>714</v>
      </c>
      <c r="B371" s="18" t="s">
        <v>715</v>
      </c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19">
        <f>[1]Balanza!G575</f>
        <v>197404683.59999999</v>
      </c>
      <c r="AY371" s="19">
        <f>[1]Balanza!C575</f>
        <v>375877190.75999999</v>
      </c>
      <c r="AZ371" s="1"/>
    </row>
    <row r="372" spans="1:52" ht="15.75" customHeight="1">
      <c r="A372" s="10" t="s">
        <v>716</v>
      </c>
      <c r="B372" s="20" t="s">
        <v>717</v>
      </c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3">
        <f t="shared" ref="AX372:AY372" si="80">AX373+AX385+AX391+AX403+AX416+AX423+AX433+AX436+AX447</f>
        <v>655649329.7700001</v>
      </c>
      <c r="AY372" s="13">
        <f t="shared" si="80"/>
        <v>1290174597.5799999</v>
      </c>
      <c r="AZ372" s="1"/>
    </row>
    <row r="373" spans="1:52" ht="15.75" customHeight="1">
      <c r="A373" s="10" t="s">
        <v>718</v>
      </c>
      <c r="B373" s="14" t="s">
        <v>719</v>
      </c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5">
        <f t="shared" ref="AX373:AY373" si="81">AX374+AX384</f>
        <v>0</v>
      </c>
      <c r="AY373" s="15">
        <f t="shared" si="81"/>
        <v>0</v>
      </c>
      <c r="AZ373" s="1"/>
    </row>
    <row r="374" spans="1:52" ht="15.75" customHeight="1">
      <c r="A374" s="10" t="s">
        <v>720</v>
      </c>
      <c r="B374" s="14" t="s">
        <v>721</v>
      </c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6">
        <f t="shared" ref="AX374:AY374" si="82">SUM(AX375:AX383)</f>
        <v>0</v>
      </c>
      <c r="AY374" s="16">
        <f t="shared" si="82"/>
        <v>0</v>
      </c>
      <c r="AZ374" s="1"/>
    </row>
    <row r="375" spans="1:52" ht="15.75" customHeight="1">
      <c r="A375" s="17" t="s">
        <v>722</v>
      </c>
      <c r="B375" s="18" t="s">
        <v>723</v>
      </c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19">
        <f>[1]Balanza!G579</f>
        <v>0</v>
      </c>
      <c r="AY375" s="19">
        <f>[1]Balanza!C579</f>
        <v>0</v>
      </c>
      <c r="AZ375" s="1"/>
    </row>
    <row r="376" spans="1:52" ht="15.75" customHeight="1">
      <c r="A376" s="17" t="s">
        <v>724</v>
      </c>
      <c r="B376" s="18" t="s">
        <v>725</v>
      </c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19">
        <f>[1]Balanza!G580</f>
        <v>0</v>
      </c>
      <c r="AY376" s="19">
        <f>[1]Balanza!C580</f>
        <v>0</v>
      </c>
      <c r="AZ376" s="1"/>
    </row>
    <row r="377" spans="1:52" ht="15.75" customHeight="1">
      <c r="A377" s="17" t="s">
        <v>726</v>
      </c>
      <c r="B377" s="18" t="s">
        <v>727</v>
      </c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19">
        <f>[1]Balanza!G581</f>
        <v>0</v>
      </c>
      <c r="AY377" s="19">
        <f>[1]Balanza!C581</f>
        <v>0</v>
      </c>
      <c r="AZ377" s="1"/>
    </row>
    <row r="378" spans="1:52" ht="15.75" customHeight="1">
      <c r="A378" s="17" t="s">
        <v>728</v>
      </c>
      <c r="B378" s="18" t="s">
        <v>729</v>
      </c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19">
        <f>[1]Balanza!G582</f>
        <v>0</v>
      </c>
      <c r="AY378" s="19">
        <f>[1]Balanza!C582</f>
        <v>0</v>
      </c>
      <c r="AZ378" s="1"/>
    </row>
    <row r="379" spans="1:52" ht="15.75" customHeight="1">
      <c r="A379" s="17" t="s">
        <v>730</v>
      </c>
      <c r="B379" s="18" t="s">
        <v>731</v>
      </c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19">
        <f>[1]Balanza!G583</f>
        <v>0</v>
      </c>
      <c r="AY379" s="19">
        <f>[1]Balanza!C583</f>
        <v>0</v>
      </c>
      <c r="AZ379" s="1"/>
    </row>
    <row r="380" spans="1:52" ht="15.75" customHeight="1">
      <c r="A380" s="17" t="s">
        <v>732</v>
      </c>
      <c r="B380" s="18" t="s">
        <v>733</v>
      </c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19">
        <f>[1]Balanza!G584</f>
        <v>0</v>
      </c>
      <c r="AY380" s="19">
        <f>[1]Balanza!C584</f>
        <v>0</v>
      </c>
      <c r="AZ380" s="1"/>
    </row>
    <row r="381" spans="1:52" ht="15.75" customHeight="1">
      <c r="A381" s="17" t="s">
        <v>734</v>
      </c>
      <c r="B381" s="18" t="s">
        <v>735</v>
      </c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19">
        <f>[1]Balanza!G585</f>
        <v>0</v>
      </c>
      <c r="AY381" s="19">
        <f>[1]Balanza!C585</f>
        <v>0</v>
      </c>
      <c r="AZ381" s="1"/>
    </row>
    <row r="382" spans="1:52" ht="15.75" customHeight="1">
      <c r="A382" s="17" t="s">
        <v>736</v>
      </c>
      <c r="B382" s="18" t="s">
        <v>737</v>
      </c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19">
        <f>[1]Balanza!G586</f>
        <v>0</v>
      </c>
      <c r="AY382" s="19">
        <f>[1]Balanza!C586</f>
        <v>0</v>
      </c>
      <c r="AZ382" s="1"/>
    </row>
    <row r="383" spans="1:52" ht="15.75" customHeight="1">
      <c r="A383" s="17" t="s">
        <v>738</v>
      </c>
      <c r="B383" s="18" t="s">
        <v>739</v>
      </c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19">
        <f>[1]Balanza!G587</f>
        <v>0</v>
      </c>
      <c r="AY383" s="19">
        <f>[1]Balanza!C587</f>
        <v>0</v>
      </c>
      <c r="AZ383" s="1"/>
    </row>
    <row r="384" spans="1:52" ht="15.75" customHeight="1">
      <c r="A384" s="10" t="s">
        <v>740</v>
      </c>
      <c r="B384" s="14" t="s">
        <v>741</v>
      </c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6">
        <f>[1]Balanza!G588</f>
        <v>0</v>
      </c>
      <c r="AY384" s="16">
        <f>[1]Balanza!C588</f>
        <v>0</v>
      </c>
      <c r="AZ384" s="1"/>
    </row>
    <row r="385" spans="1:52" ht="15.75" customHeight="1">
      <c r="A385" s="10" t="s">
        <v>742</v>
      </c>
      <c r="B385" s="14" t="s">
        <v>743</v>
      </c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5">
        <f t="shared" ref="AX385:AY385" si="83">AX386+AX390</f>
        <v>431725995.97000003</v>
      </c>
      <c r="AY385" s="15">
        <f t="shared" si="83"/>
        <v>849076442.03999996</v>
      </c>
      <c r="AZ385" s="1"/>
    </row>
    <row r="386" spans="1:52" ht="15.75" customHeight="1">
      <c r="A386" s="10">
        <v>52210</v>
      </c>
      <c r="B386" s="14" t="s">
        <v>744</v>
      </c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6">
        <f t="shared" ref="AX386:AY386" si="84">SUM(AX387:AX389)</f>
        <v>431725995.97000003</v>
      </c>
      <c r="AY386" s="16">
        <f t="shared" si="84"/>
        <v>849076442.03999996</v>
      </c>
      <c r="AZ386" s="1"/>
    </row>
    <row r="387" spans="1:52" ht="15.75" customHeight="1">
      <c r="A387" s="17" t="s">
        <v>745</v>
      </c>
      <c r="B387" s="18" t="s">
        <v>746</v>
      </c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19">
        <f>[1]Balanza!G591</f>
        <v>431725995.97000003</v>
      </c>
      <c r="AY387" s="19">
        <f>[1]Balanza!C591</f>
        <v>849076442.03999996</v>
      </c>
      <c r="AZ387" s="1"/>
    </row>
    <row r="388" spans="1:52" ht="15.75" customHeight="1">
      <c r="A388" s="17" t="s">
        <v>747</v>
      </c>
      <c r="B388" s="18" t="s">
        <v>748</v>
      </c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19">
        <f>[1]Balanza!G592</f>
        <v>0</v>
      </c>
      <c r="AY388" s="19">
        <f>[1]Balanza!C592</f>
        <v>0</v>
      </c>
      <c r="AZ388" s="1"/>
    </row>
    <row r="389" spans="1:52" ht="15.75" customHeight="1">
      <c r="A389" s="17" t="s">
        <v>749</v>
      </c>
      <c r="B389" s="18" t="s">
        <v>750</v>
      </c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19">
        <f>[1]Balanza!G593</f>
        <v>0</v>
      </c>
      <c r="AY389" s="19">
        <f>[1]Balanza!C593</f>
        <v>0</v>
      </c>
      <c r="AZ389" s="1"/>
    </row>
    <row r="390" spans="1:52" ht="15.75" customHeight="1">
      <c r="A390" s="10" t="s">
        <v>751</v>
      </c>
      <c r="B390" s="14" t="s">
        <v>752</v>
      </c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6">
        <f>[1]Balanza!G594</f>
        <v>0</v>
      </c>
      <c r="AY390" s="16">
        <f>[1]Balanza!C594</f>
        <v>0</v>
      </c>
      <c r="AZ390" s="1"/>
    </row>
    <row r="391" spans="1:52" ht="15.75" customHeight="1">
      <c r="A391" s="10" t="s">
        <v>753</v>
      </c>
      <c r="B391" s="14" t="s">
        <v>754</v>
      </c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5">
        <f t="shared" ref="AX391:AY391" si="85">AX392+AX401</f>
        <v>31308718.399999999</v>
      </c>
      <c r="AY391" s="15">
        <f t="shared" si="85"/>
        <v>60093430.509999998</v>
      </c>
      <c r="AZ391" s="1"/>
    </row>
    <row r="392" spans="1:52" ht="15.75" customHeight="1">
      <c r="A392" s="10" t="s">
        <v>755</v>
      </c>
      <c r="B392" s="14" t="s">
        <v>756</v>
      </c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6">
        <f t="shared" ref="AX392:AY392" si="86">SUM(AX393:AX400)</f>
        <v>31308718.399999999</v>
      </c>
      <c r="AY392" s="16">
        <f t="shared" si="86"/>
        <v>60093430.509999998</v>
      </c>
      <c r="AZ392" s="1"/>
    </row>
    <row r="393" spans="1:52" ht="15.75" customHeight="1">
      <c r="A393" s="17" t="s">
        <v>757</v>
      </c>
      <c r="B393" s="18" t="s">
        <v>758</v>
      </c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19">
        <f>[1]Balanza!G599</f>
        <v>0</v>
      </c>
      <c r="AY393" s="19">
        <f>[1]Balanza!C599</f>
        <v>0</v>
      </c>
      <c r="AZ393" s="1"/>
    </row>
    <row r="394" spans="1:52" ht="15.75" customHeight="1">
      <c r="A394" s="17" t="s">
        <v>759</v>
      </c>
      <c r="B394" s="18" t="s">
        <v>760</v>
      </c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19">
        <f>[1]Balanza!G600</f>
        <v>0</v>
      </c>
      <c r="AY394" s="19">
        <f>[1]Balanza!C600</f>
        <v>0</v>
      </c>
      <c r="AZ394" s="1"/>
    </row>
    <row r="395" spans="1:52" ht="15.75" customHeight="1">
      <c r="A395" s="17" t="s">
        <v>761</v>
      </c>
      <c r="B395" s="18" t="s">
        <v>762</v>
      </c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19">
        <f>[1]Balanza!G601</f>
        <v>0</v>
      </c>
      <c r="AY395" s="19">
        <f>[1]Balanza!C601</f>
        <v>0</v>
      </c>
      <c r="AZ395" s="1"/>
    </row>
    <row r="396" spans="1:52" ht="15.75" customHeight="1">
      <c r="A396" s="17" t="s">
        <v>763</v>
      </c>
      <c r="B396" s="18" t="s">
        <v>764</v>
      </c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19">
        <f>[1]Balanza!G602</f>
        <v>0</v>
      </c>
      <c r="AY396" s="19">
        <f>[1]Balanza!C602</f>
        <v>0</v>
      </c>
      <c r="AZ396" s="1"/>
    </row>
    <row r="397" spans="1:52" ht="15.75" customHeight="1">
      <c r="A397" s="17" t="s">
        <v>765</v>
      </c>
      <c r="B397" s="18" t="s">
        <v>766</v>
      </c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19">
        <f>[1]Balanza!G603</f>
        <v>0</v>
      </c>
      <c r="AY397" s="19">
        <f>[1]Balanza!C603</f>
        <v>0</v>
      </c>
      <c r="AZ397" s="1"/>
    </row>
    <row r="398" spans="1:52" ht="15.75" customHeight="1">
      <c r="A398" s="17" t="s">
        <v>767</v>
      </c>
      <c r="B398" s="18" t="s">
        <v>768</v>
      </c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19">
        <f>[1]Balanza!G604</f>
        <v>0</v>
      </c>
      <c r="AY398" s="19">
        <f>[1]Balanza!C604</f>
        <v>0</v>
      </c>
      <c r="AZ398" s="1"/>
    </row>
    <row r="399" spans="1:52" ht="15.75" customHeight="1">
      <c r="A399" s="17" t="s">
        <v>769</v>
      </c>
      <c r="B399" s="18" t="s">
        <v>770</v>
      </c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19">
        <f>[1]Balanza!G605</f>
        <v>0</v>
      </c>
      <c r="AY399" s="19">
        <f>[1]Balanza!C605</f>
        <v>0</v>
      </c>
      <c r="AZ399" s="1"/>
    </row>
    <row r="400" spans="1:52" ht="15.75" customHeight="1">
      <c r="A400" s="17" t="s">
        <v>771</v>
      </c>
      <c r="B400" s="18" t="s">
        <v>772</v>
      </c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19">
        <f>[1]Balanza!G606</f>
        <v>31308718.399999999</v>
      </c>
      <c r="AY400" s="19">
        <f>[1]Balanza!C606</f>
        <v>60093430.509999998</v>
      </c>
      <c r="AZ400" s="1"/>
    </row>
    <row r="401" spans="1:52" ht="15.75" customHeight="1">
      <c r="A401" s="10" t="s">
        <v>773</v>
      </c>
      <c r="B401" s="14" t="s">
        <v>774</v>
      </c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6">
        <f t="shared" ref="AX401:AY401" si="87">SUM(AX402)</f>
        <v>0</v>
      </c>
      <c r="AY401" s="16">
        <f t="shared" si="87"/>
        <v>0</v>
      </c>
      <c r="AZ401" s="1"/>
    </row>
    <row r="402" spans="1:52" ht="15.75" customHeight="1">
      <c r="A402" s="17" t="s">
        <v>775</v>
      </c>
      <c r="B402" s="18" t="s">
        <v>776</v>
      </c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19">
        <f>[1]Balanza!G608</f>
        <v>0</v>
      </c>
      <c r="AY402" s="19">
        <f>[1]Balanza!C608</f>
        <v>0</v>
      </c>
      <c r="AZ402" s="1"/>
    </row>
    <row r="403" spans="1:52" ht="15.75" customHeight="1">
      <c r="A403" s="10" t="s">
        <v>777</v>
      </c>
      <c r="B403" s="14" t="s">
        <v>778</v>
      </c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5">
        <f t="shared" ref="AX403:AY403" si="88">AX404+AX406+AX408+AX414</f>
        <v>94276520.440000013</v>
      </c>
      <c r="AY403" s="15">
        <f t="shared" si="88"/>
        <v>220221846.52000001</v>
      </c>
      <c r="AZ403" s="1"/>
    </row>
    <row r="404" spans="1:52" ht="15.75" customHeight="1">
      <c r="A404" s="10" t="s">
        <v>779</v>
      </c>
      <c r="B404" s="14" t="s">
        <v>780</v>
      </c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6">
        <f t="shared" ref="AX404:AY404" si="89">SUM(AX405)</f>
        <v>88902435.040000007</v>
      </c>
      <c r="AY404" s="16">
        <f t="shared" si="89"/>
        <v>174539011.78</v>
      </c>
      <c r="AZ404" s="1"/>
    </row>
    <row r="405" spans="1:52" ht="15.75" customHeight="1">
      <c r="A405" s="17" t="s">
        <v>781</v>
      </c>
      <c r="B405" s="18" t="s">
        <v>782</v>
      </c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19">
        <f>[1]Balanza!G611</f>
        <v>88902435.040000007</v>
      </c>
      <c r="AY405" s="19">
        <f>[1]Balanza!C611</f>
        <v>174539011.78</v>
      </c>
      <c r="AZ405" s="1"/>
    </row>
    <row r="406" spans="1:52" ht="15.75" customHeight="1">
      <c r="A406" s="10" t="s">
        <v>783</v>
      </c>
      <c r="B406" s="14" t="s">
        <v>784</v>
      </c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6">
        <f t="shared" ref="AX406:AY406" si="90">SUM(AX407)</f>
        <v>0</v>
      </c>
      <c r="AY406" s="16">
        <f t="shared" si="90"/>
        <v>9506250</v>
      </c>
      <c r="AZ406" s="1"/>
    </row>
    <row r="407" spans="1:52" ht="15.75" customHeight="1">
      <c r="A407" s="17" t="s">
        <v>785</v>
      </c>
      <c r="B407" s="18" t="s">
        <v>786</v>
      </c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19">
        <f>[1]Balanza!G613</f>
        <v>0</v>
      </c>
      <c r="AY407" s="19">
        <f>[1]Balanza!C613</f>
        <v>9506250</v>
      </c>
      <c r="AZ407" s="1"/>
    </row>
    <row r="408" spans="1:52" ht="15.75" customHeight="1">
      <c r="A408" s="10" t="s">
        <v>787</v>
      </c>
      <c r="B408" s="14" t="s">
        <v>788</v>
      </c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6">
        <f t="shared" ref="AX408:AY408" si="91">SUM(AX409:AX413)</f>
        <v>5374085.4000000004</v>
      </c>
      <c r="AY408" s="16">
        <f t="shared" si="91"/>
        <v>36176584.740000002</v>
      </c>
      <c r="AZ408" s="1"/>
    </row>
    <row r="409" spans="1:52" ht="15.75" customHeight="1">
      <c r="A409" s="17" t="s">
        <v>789</v>
      </c>
      <c r="B409" s="18" t="s">
        <v>790</v>
      </c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19">
        <f>[1]Balanza!G615</f>
        <v>3716250</v>
      </c>
      <c r="AY409" s="19">
        <f>[1]Balanza!C615</f>
        <v>5760835.3200000003</v>
      </c>
      <c r="AZ409" s="1"/>
    </row>
    <row r="410" spans="1:52" ht="15.75" customHeight="1">
      <c r="A410" s="17" t="s">
        <v>791</v>
      </c>
      <c r="B410" s="18" t="s">
        <v>792</v>
      </c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19">
        <f>[1]Balanza!G616</f>
        <v>0</v>
      </c>
      <c r="AY410" s="19">
        <f>[1]Balanza!C616</f>
        <v>0</v>
      </c>
      <c r="AZ410" s="1"/>
    </row>
    <row r="411" spans="1:52" ht="15.75" customHeight="1">
      <c r="A411" s="17" t="s">
        <v>793</v>
      </c>
      <c r="B411" s="18" t="s">
        <v>794</v>
      </c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19">
        <f>[1]Balanza!G617</f>
        <v>1657835.4</v>
      </c>
      <c r="AY411" s="19">
        <f>[1]Balanza!C617</f>
        <v>30415749.420000002</v>
      </c>
      <c r="AZ411" s="1"/>
    </row>
    <row r="412" spans="1:52" ht="15.75" customHeight="1">
      <c r="A412" s="17" t="s">
        <v>795</v>
      </c>
      <c r="B412" s="18" t="s">
        <v>796</v>
      </c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19">
        <f>[1]Balanza!G618</f>
        <v>0</v>
      </c>
      <c r="AY412" s="19">
        <f>[1]Balanza!C618</f>
        <v>0</v>
      </c>
      <c r="AZ412" s="1"/>
    </row>
    <row r="413" spans="1:52" ht="15.75" customHeight="1">
      <c r="A413" s="17" t="s">
        <v>797</v>
      </c>
      <c r="B413" s="18" t="s">
        <v>798</v>
      </c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19">
        <f>[1]Balanza!G619</f>
        <v>0</v>
      </c>
      <c r="AY413" s="19">
        <f>[1]Balanza!C619</f>
        <v>0</v>
      </c>
      <c r="AZ413" s="1"/>
    </row>
    <row r="414" spans="1:52" ht="15.75" customHeight="1">
      <c r="A414" s="10" t="s">
        <v>799</v>
      </c>
      <c r="B414" s="14" t="s">
        <v>800</v>
      </c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6">
        <f t="shared" ref="AX414:AY414" si="92">SUM(AX415)</f>
        <v>0</v>
      </c>
      <c r="AY414" s="16">
        <f t="shared" si="92"/>
        <v>0</v>
      </c>
      <c r="AZ414" s="1"/>
    </row>
    <row r="415" spans="1:52" ht="15.75" customHeight="1">
      <c r="A415" s="17" t="s">
        <v>801</v>
      </c>
      <c r="B415" s="18" t="s">
        <v>802</v>
      </c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19">
        <f>[1]Balanza!G621</f>
        <v>0</v>
      </c>
      <c r="AY415" s="19">
        <f>[1]Balanza!C621</f>
        <v>0</v>
      </c>
      <c r="AZ415" s="1"/>
    </row>
    <row r="416" spans="1:52" ht="15.75" customHeight="1">
      <c r="A416" s="10" t="s">
        <v>803</v>
      </c>
      <c r="B416" s="14" t="s">
        <v>804</v>
      </c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5">
        <f t="shared" ref="AX416:AY416" si="93">AX417+AX419+AX421</f>
        <v>0</v>
      </c>
      <c r="AY416" s="15">
        <f t="shared" si="93"/>
        <v>0</v>
      </c>
      <c r="AZ416" s="1"/>
    </row>
    <row r="417" spans="1:52" ht="15.75" customHeight="1">
      <c r="A417" s="10" t="s">
        <v>805</v>
      </c>
      <c r="B417" s="14" t="s">
        <v>806</v>
      </c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6">
        <f t="shared" ref="AX417:AY417" si="94">SUM(AX418)</f>
        <v>0</v>
      </c>
      <c r="AY417" s="16">
        <f t="shared" si="94"/>
        <v>0</v>
      </c>
      <c r="AZ417" s="1"/>
    </row>
    <row r="418" spans="1:52" ht="15.75" customHeight="1">
      <c r="A418" s="17" t="s">
        <v>807</v>
      </c>
      <c r="B418" s="18" t="s">
        <v>808</v>
      </c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19">
        <f>[1]Balanza!G624</f>
        <v>0</v>
      </c>
      <c r="AY418" s="19">
        <f>[1]Balanza!C624</f>
        <v>0</v>
      </c>
      <c r="AZ418" s="1"/>
    </row>
    <row r="419" spans="1:52" ht="15.75" customHeight="1">
      <c r="A419" s="10" t="s">
        <v>809</v>
      </c>
      <c r="B419" s="14" t="s">
        <v>810</v>
      </c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6">
        <f t="shared" ref="AX419:AY419" si="95">SUM(AX420)</f>
        <v>0</v>
      </c>
      <c r="AY419" s="16">
        <f t="shared" si="95"/>
        <v>0</v>
      </c>
      <c r="AZ419" s="1"/>
    </row>
    <row r="420" spans="1:52" ht="15.75" customHeight="1">
      <c r="A420" s="17" t="s">
        <v>811</v>
      </c>
      <c r="B420" s="18" t="s">
        <v>812</v>
      </c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19">
        <f>[1]Balanza!G626</f>
        <v>0</v>
      </c>
      <c r="AY420" s="19">
        <f>[1]Balanza!C626</f>
        <v>0</v>
      </c>
      <c r="AZ420" s="1"/>
    </row>
    <row r="421" spans="1:52" ht="15.75" customHeight="1">
      <c r="A421" s="10" t="s">
        <v>813</v>
      </c>
      <c r="B421" s="14" t="s">
        <v>814</v>
      </c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6">
        <f t="shared" ref="AX421:AY421" si="96">SUM(AX422)</f>
        <v>0</v>
      </c>
      <c r="AY421" s="16">
        <f t="shared" si="96"/>
        <v>0</v>
      </c>
      <c r="AZ421" s="1"/>
    </row>
    <row r="422" spans="1:52" ht="15.75" customHeight="1">
      <c r="A422" s="17" t="s">
        <v>815</v>
      </c>
      <c r="B422" s="18" t="s">
        <v>816</v>
      </c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19">
        <f>[1]Balanza!G628</f>
        <v>0</v>
      </c>
      <c r="AY422" s="19">
        <f>[1]Balanza!C628</f>
        <v>0</v>
      </c>
      <c r="AZ422" s="1"/>
    </row>
    <row r="423" spans="1:52" ht="15.75" customHeight="1">
      <c r="A423" s="10" t="s">
        <v>817</v>
      </c>
      <c r="B423" s="14" t="s">
        <v>818</v>
      </c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5">
        <f t="shared" ref="AX423:AY423" si="97">AX424+AX428</f>
        <v>98338094.959999993</v>
      </c>
      <c r="AY423" s="15">
        <f t="shared" si="97"/>
        <v>160410232.59</v>
      </c>
      <c r="AZ423" s="1"/>
    </row>
    <row r="424" spans="1:52" ht="15.75" customHeight="1">
      <c r="A424" s="10" t="s">
        <v>819</v>
      </c>
      <c r="B424" s="14" t="s">
        <v>820</v>
      </c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6">
        <f t="shared" ref="AX424:AY424" si="98">SUM(AX425:AX427)</f>
        <v>0</v>
      </c>
      <c r="AY424" s="16">
        <f t="shared" si="98"/>
        <v>0</v>
      </c>
      <c r="AZ424" s="1"/>
    </row>
    <row r="425" spans="1:52" ht="15.75" customHeight="1">
      <c r="A425" s="17" t="s">
        <v>821</v>
      </c>
      <c r="B425" s="18" t="s">
        <v>822</v>
      </c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19">
        <f>[1]Balanza!G631</f>
        <v>0</v>
      </c>
      <c r="AY425" s="19">
        <f>[1]Balanza!C631</f>
        <v>0</v>
      </c>
      <c r="AZ425" s="1"/>
    </row>
    <row r="426" spans="1:52" ht="15.75" customHeight="1">
      <c r="A426" s="17" t="s">
        <v>823</v>
      </c>
      <c r="B426" s="18" t="s">
        <v>824</v>
      </c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19">
        <f>[1]Balanza!G632</f>
        <v>0</v>
      </c>
      <c r="AY426" s="19">
        <f>[1]Balanza!C632</f>
        <v>0</v>
      </c>
      <c r="AZ426" s="1"/>
    </row>
    <row r="427" spans="1:52" ht="15.75" customHeight="1">
      <c r="A427" s="17" t="s">
        <v>825</v>
      </c>
      <c r="B427" s="18" t="s">
        <v>826</v>
      </c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19">
        <f>[1]Balanza!G633</f>
        <v>0</v>
      </c>
      <c r="AY427" s="19">
        <f>[1]Balanza!C633</f>
        <v>0</v>
      </c>
      <c r="AZ427" s="1"/>
    </row>
    <row r="428" spans="1:52" ht="15.75" customHeight="1">
      <c r="A428" s="10" t="s">
        <v>827</v>
      </c>
      <c r="B428" s="14" t="s">
        <v>828</v>
      </c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6">
        <f t="shared" ref="AX428:AY428" si="99">SUM(AX429:AX432)</f>
        <v>98338094.959999993</v>
      </c>
      <c r="AY428" s="16">
        <f t="shared" si="99"/>
        <v>160410232.59</v>
      </c>
      <c r="AZ428" s="1"/>
    </row>
    <row r="429" spans="1:52" ht="15.75" customHeight="1">
      <c r="A429" s="17" t="s">
        <v>821</v>
      </c>
      <c r="B429" s="18" t="s">
        <v>829</v>
      </c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19">
        <f>[1]Balanza!G635</f>
        <v>0</v>
      </c>
      <c r="AY429" s="19">
        <f>[1]Balanza!C635</f>
        <v>0</v>
      </c>
      <c r="AZ429" s="1"/>
    </row>
    <row r="430" spans="1:52" ht="15.75" customHeight="1">
      <c r="A430" s="17" t="s">
        <v>823</v>
      </c>
      <c r="B430" s="18" t="s">
        <v>830</v>
      </c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19">
        <f>[1]Balanza!G636</f>
        <v>0</v>
      </c>
      <c r="AY430" s="19">
        <f>[1]Balanza!C636</f>
        <v>0</v>
      </c>
      <c r="AZ430" s="1"/>
    </row>
    <row r="431" spans="1:52" ht="15.75" customHeight="1">
      <c r="A431" s="17" t="s">
        <v>825</v>
      </c>
      <c r="B431" s="18" t="s">
        <v>831</v>
      </c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19">
        <f>[1]Balanza!G637</f>
        <v>0</v>
      </c>
      <c r="AY431" s="19">
        <f>[1]Balanza!C637</f>
        <v>0</v>
      </c>
      <c r="AZ431" s="1"/>
    </row>
    <row r="432" spans="1:52" ht="15.75" customHeight="1">
      <c r="A432" s="17" t="s">
        <v>832</v>
      </c>
      <c r="B432" s="18" t="s">
        <v>833</v>
      </c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19">
        <f>[1]Balanza!G638</f>
        <v>98338094.959999993</v>
      </c>
      <c r="AY432" s="19">
        <f>[1]Balanza!C638</f>
        <v>160410232.59</v>
      </c>
      <c r="AZ432" s="1"/>
    </row>
    <row r="433" spans="1:52" ht="15.75" customHeight="1">
      <c r="A433" s="10" t="s">
        <v>834</v>
      </c>
      <c r="B433" s="14" t="s">
        <v>835</v>
      </c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5">
        <f t="shared" ref="AX433:AY433" si="100">SUM(AX434)</f>
        <v>0</v>
      </c>
      <c r="AY433" s="15">
        <f t="shared" si="100"/>
        <v>0</v>
      </c>
      <c r="AZ433" s="1"/>
    </row>
    <row r="434" spans="1:52" ht="15.75" customHeight="1">
      <c r="A434" s="10" t="s">
        <v>836</v>
      </c>
      <c r="B434" s="14" t="s">
        <v>837</v>
      </c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6">
        <f t="shared" ref="AX434:AY434" si="101">SUM(AX435)</f>
        <v>0</v>
      </c>
      <c r="AY434" s="16">
        <f t="shared" si="101"/>
        <v>0</v>
      </c>
      <c r="AZ434" s="1"/>
    </row>
    <row r="435" spans="1:52" ht="15.75" customHeight="1">
      <c r="A435" s="17" t="s">
        <v>838</v>
      </c>
      <c r="B435" s="18" t="s">
        <v>839</v>
      </c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19">
        <f>[1]Balanza!G641</f>
        <v>0</v>
      </c>
      <c r="AY435" s="19">
        <f>[1]Balanza!C641</f>
        <v>0</v>
      </c>
      <c r="AZ435" s="1"/>
    </row>
    <row r="436" spans="1:52" ht="15.75" customHeight="1">
      <c r="A436" s="10" t="s">
        <v>840</v>
      </c>
      <c r="B436" s="14" t="s">
        <v>841</v>
      </c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5">
        <f t="shared" ref="AX436:AY436" si="102">AX437+AX439+AX441+AX443+AX445</f>
        <v>0</v>
      </c>
      <c r="AY436" s="15">
        <f t="shared" si="102"/>
        <v>372645.92</v>
      </c>
      <c r="AZ436" s="1"/>
    </row>
    <row r="437" spans="1:52" ht="15.75" customHeight="1">
      <c r="A437" s="10" t="s">
        <v>842</v>
      </c>
      <c r="B437" s="14" t="s">
        <v>843</v>
      </c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6">
        <f t="shared" ref="AX437:AY437" si="103">SUM(AX438)</f>
        <v>0</v>
      </c>
      <c r="AY437" s="16">
        <f t="shared" si="103"/>
        <v>0</v>
      </c>
      <c r="AZ437" s="1"/>
    </row>
    <row r="438" spans="1:52" ht="15.75" customHeight="1">
      <c r="A438" s="17" t="s">
        <v>844</v>
      </c>
      <c r="B438" s="18" t="s">
        <v>845</v>
      </c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19">
        <f>[1]Balanza!G644</f>
        <v>0</v>
      </c>
      <c r="AY438" s="19">
        <f>[1]Balanza!C644</f>
        <v>0</v>
      </c>
      <c r="AZ438" s="1"/>
    </row>
    <row r="439" spans="1:52" ht="15.75" customHeight="1">
      <c r="A439" s="10" t="s">
        <v>846</v>
      </c>
      <c r="B439" s="14" t="s">
        <v>847</v>
      </c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6">
        <f t="shared" ref="AX439:AY439" si="104">SUM(AX440)</f>
        <v>0</v>
      </c>
      <c r="AY439" s="16">
        <f t="shared" si="104"/>
        <v>0</v>
      </c>
      <c r="AZ439" s="1"/>
    </row>
    <row r="440" spans="1:52" ht="15.75" customHeight="1">
      <c r="A440" s="17" t="s">
        <v>848</v>
      </c>
      <c r="B440" s="18" t="s">
        <v>849</v>
      </c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19">
        <f>[1]Balanza!G646</f>
        <v>0</v>
      </c>
      <c r="AY440" s="19">
        <f>[1]Balanza!C646</f>
        <v>0</v>
      </c>
      <c r="AZ440" s="1"/>
    </row>
    <row r="441" spans="1:52" ht="15.75" customHeight="1">
      <c r="A441" s="10" t="s">
        <v>850</v>
      </c>
      <c r="B441" s="14" t="s">
        <v>851</v>
      </c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6">
        <f t="shared" ref="AX441:AY441" si="105">SUM(AX442)</f>
        <v>0</v>
      </c>
      <c r="AY441" s="16">
        <f t="shared" si="105"/>
        <v>0</v>
      </c>
      <c r="AZ441" s="1"/>
    </row>
    <row r="442" spans="1:52" ht="15.75" customHeight="1">
      <c r="A442" s="17" t="s">
        <v>852</v>
      </c>
      <c r="B442" s="18" t="s">
        <v>853</v>
      </c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19">
        <f>[1]Balanza!G648</f>
        <v>0</v>
      </c>
      <c r="AY442" s="19">
        <f>[1]Balanza!C648</f>
        <v>0</v>
      </c>
      <c r="AZ442" s="1"/>
    </row>
    <row r="443" spans="1:52" ht="15.75" customHeight="1">
      <c r="A443" s="10" t="s">
        <v>854</v>
      </c>
      <c r="B443" s="14" t="s">
        <v>855</v>
      </c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6">
        <f t="shared" ref="AX443:AY443" si="106">SUM(AX444)</f>
        <v>0</v>
      </c>
      <c r="AY443" s="16">
        <f t="shared" si="106"/>
        <v>0</v>
      </c>
      <c r="AZ443" s="1"/>
    </row>
    <row r="444" spans="1:52" ht="15.75" customHeight="1">
      <c r="A444" s="17" t="s">
        <v>856</v>
      </c>
      <c r="B444" s="18" t="s">
        <v>857</v>
      </c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19">
        <f>[1]Balanza!G650</f>
        <v>0</v>
      </c>
      <c r="AY444" s="19">
        <f>[1]Balanza!C650</f>
        <v>0</v>
      </c>
      <c r="AZ444" s="1"/>
    </row>
    <row r="445" spans="1:52" ht="15.75" customHeight="1">
      <c r="A445" s="10" t="s">
        <v>858</v>
      </c>
      <c r="B445" s="14" t="s">
        <v>859</v>
      </c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6">
        <f t="shared" ref="AX445:AY445" si="107">SUM(AX446)</f>
        <v>0</v>
      </c>
      <c r="AY445" s="16">
        <f t="shared" si="107"/>
        <v>372645.92</v>
      </c>
      <c r="AZ445" s="1"/>
    </row>
    <row r="446" spans="1:52" ht="15.75" customHeight="1">
      <c r="A446" s="17" t="s">
        <v>860</v>
      </c>
      <c r="B446" s="18" t="s">
        <v>861</v>
      </c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19">
        <f>[1]Balanza!G652</f>
        <v>0</v>
      </c>
      <c r="AY446" s="19">
        <f>[1]Balanza!C652</f>
        <v>372645.92</v>
      </c>
      <c r="AZ446" s="1"/>
    </row>
    <row r="447" spans="1:52" ht="15.75" customHeight="1">
      <c r="A447" s="10" t="s">
        <v>862</v>
      </c>
      <c r="B447" s="14" t="s">
        <v>863</v>
      </c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5">
        <f t="shared" ref="AX447:AY447" si="108">AX448+AX451</f>
        <v>0</v>
      </c>
      <c r="AY447" s="15">
        <f t="shared" si="108"/>
        <v>0</v>
      </c>
      <c r="AZ447" s="1"/>
    </row>
    <row r="448" spans="1:52" ht="15.75" customHeight="1">
      <c r="A448" s="10" t="s">
        <v>864</v>
      </c>
      <c r="B448" s="14" t="s">
        <v>865</v>
      </c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6">
        <f t="shared" ref="AX448:AY448" si="109">SUM(AX449:AX450)</f>
        <v>0</v>
      </c>
      <c r="AY448" s="16">
        <f t="shared" si="109"/>
        <v>0</v>
      </c>
      <c r="AZ448" s="1"/>
    </row>
    <row r="449" spans="1:52" ht="15.75" customHeight="1">
      <c r="A449" s="17" t="s">
        <v>866</v>
      </c>
      <c r="B449" s="18" t="s">
        <v>867</v>
      </c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19">
        <f>[1]Balanza!G655</f>
        <v>0</v>
      </c>
      <c r="AY449" s="19">
        <f>[1]Balanza!C655</f>
        <v>0</v>
      </c>
      <c r="AZ449" s="1"/>
    </row>
    <row r="450" spans="1:52" ht="15.75" customHeight="1">
      <c r="A450" s="17" t="s">
        <v>868</v>
      </c>
      <c r="B450" s="18" t="s">
        <v>869</v>
      </c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19">
        <f>[1]Balanza!G656</f>
        <v>0</v>
      </c>
      <c r="AY450" s="19">
        <f>[1]Balanza!C656</f>
        <v>0</v>
      </c>
      <c r="AZ450" s="1"/>
    </row>
    <row r="451" spans="1:52" ht="15.75" customHeight="1">
      <c r="A451" s="10" t="s">
        <v>870</v>
      </c>
      <c r="B451" s="14" t="s">
        <v>871</v>
      </c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6">
        <f t="shared" ref="AX451:AY451" si="110">SUM(AX452)</f>
        <v>0</v>
      </c>
      <c r="AY451" s="16">
        <f t="shared" si="110"/>
        <v>0</v>
      </c>
      <c r="AZ451" s="1"/>
    </row>
    <row r="452" spans="1:52" ht="15.75" customHeight="1">
      <c r="A452" s="17" t="s">
        <v>872</v>
      </c>
      <c r="B452" s="18" t="s">
        <v>873</v>
      </c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19">
        <f>[1]Balanza!G658</f>
        <v>0</v>
      </c>
      <c r="AY452" s="19">
        <f>[1]Balanza!C658</f>
        <v>0</v>
      </c>
      <c r="AZ452" s="1"/>
    </row>
    <row r="453" spans="1:52" ht="15.75" customHeight="1">
      <c r="A453" s="10" t="s">
        <v>874</v>
      </c>
      <c r="B453" s="20" t="s">
        <v>875</v>
      </c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3">
        <f t="shared" ref="AX453:AY453" si="111">AX454+AX463+AX471</f>
        <v>0</v>
      </c>
      <c r="AY453" s="13">
        <f t="shared" si="111"/>
        <v>0</v>
      </c>
      <c r="AZ453" s="1"/>
    </row>
    <row r="454" spans="1:52" ht="15.75" customHeight="1">
      <c r="A454" s="10" t="s">
        <v>876</v>
      </c>
      <c r="B454" s="14" t="s">
        <v>877</v>
      </c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5">
        <f t="shared" ref="AX454:AY454" si="112">AX455+AX459</f>
        <v>0</v>
      </c>
      <c r="AY454" s="15">
        <f t="shared" si="112"/>
        <v>0</v>
      </c>
      <c r="AZ454" s="1"/>
    </row>
    <row r="455" spans="1:52" ht="15.75" customHeight="1">
      <c r="A455" s="10" t="s">
        <v>878</v>
      </c>
      <c r="B455" s="14" t="s">
        <v>879</v>
      </c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6">
        <f t="shared" ref="AX455:AY455" si="113">SUM(AX456:AX458)</f>
        <v>0</v>
      </c>
      <c r="AY455" s="16">
        <f t="shared" si="113"/>
        <v>0</v>
      </c>
      <c r="AZ455" s="1"/>
    </row>
    <row r="456" spans="1:52" ht="15.75" customHeight="1">
      <c r="A456" s="17" t="s">
        <v>880</v>
      </c>
      <c r="B456" s="18" t="s">
        <v>881</v>
      </c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19">
        <f>[1]Balanza!G662</f>
        <v>0</v>
      </c>
      <c r="AY456" s="19">
        <f>[1]Balanza!C662</f>
        <v>0</v>
      </c>
      <c r="AZ456" s="1"/>
    </row>
    <row r="457" spans="1:52" ht="15.75" customHeight="1">
      <c r="A457" s="17" t="s">
        <v>882</v>
      </c>
      <c r="B457" s="18" t="s">
        <v>883</v>
      </c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19">
        <f>[1]Balanza!G663</f>
        <v>0</v>
      </c>
      <c r="AY457" s="19">
        <f>[1]Balanza!C663</f>
        <v>0</v>
      </c>
      <c r="AZ457" s="1"/>
    </row>
    <row r="458" spans="1:52" ht="15.75" customHeight="1">
      <c r="A458" s="17" t="s">
        <v>884</v>
      </c>
      <c r="B458" s="18" t="s">
        <v>885</v>
      </c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19">
        <f>[1]Balanza!G664</f>
        <v>0</v>
      </c>
      <c r="AY458" s="19">
        <f>[1]Balanza!C664</f>
        <v>0</v>
      </c>
      <c r="AZ458" s="1"/>
    </row>
    <row r="459" spans="1:52" ht="15.75" customHeight="1">
      <c r="A459" s="10" t="s">
        <v>886</v>
      </c>
      <c r="B459" s="14" t="s">
        <v>887</v>
      </c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6">
        <f t="shared" ref="AX459:AY459" si="114">SUM(AX460:AX462)</f>
        <v>0</v>
      </c>
      <c r="AY459" s="16">
        <f t="shared" si="114"/>
        <v>0</v>
      </c>
      <c r="AZ459" s="1"/>
    </row>
    <row r="460" spans="1:52" ht="15.75" customHeight="1">
      <c r="A460" s="17" t="s">
        <v>888</v>
      </c>
      <c r="B460" s="18" t="s">
        <v>889</v>
      </c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19">
        <f>[1]Balanza!G666</f>
        <v>0</v>
      </c>
      <c r="AY460" s="19">
        <f>[1]Balanza!C666</f>
        <v>0</v>
      </c>
      <c r="AZ460" s="1"/>
    </row>
    <row r="461" spans="1:52" ht="15.75" customHeight="1">
      <c r="A461" s="17" t="s">
        <v>890</v>
      </c>
      <c r="B461" s="18" t="s">
        <v>891</v>
      </c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19">
        <f>[1]Balanza!G667</f>
        <v>0</v>
      </c>
      <c r="AY461" s="19">
        <f>[1]Balanza!C667</f>
        <v>0</v>
      </c>
      <c r="AZ461" s="1"/>
    </row>
    <row r="462" spans="1:52" ht="15.75" customHeight="1">
      <c r="A462" s="17" t="s">
        <v>892</v>
      </c>
      <c r="B462" s="18" t="s">
        <v>893</v>
      </c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19">
        <f>[1]Balanza!G668</f>
        <v>0</v>
      </c>
      <c r="AY462" s="19">
        <f>[1]Balanza!C668</f>
        <v>0</v>
      </c>
      <c r="AZ462" s="1"/>
    </row>
    <row r="463" spans="1:52" ht="15.75" customHeight="1">
      <c r="A463" s="10" t="s">
        <v>894</v>
      </c>
      <c r="B463" s="14" t="s">
        <v>895</v>
      </c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5">
        <f t="shared" ref="AX463:AY463" si="115">AX464+AX469</f>
        <v>0</v>
      </c>
      <c r="AY463" s="15">
        <f t="shared" si="115"/>
        <v>0</v>
      </c>
      <c r="AZ463" s="1"/>
    </row>
    <row r="464" spans="1:52" ht="15.75" customHeight="1">
      <c r="A464" s="10" t="s">
        <v>896</v>
      </c>
      <c r="B464" s="14" t="s">
        <v>897</v>
      </c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6">
        <v>0</v>
      </c>
      <c r="AY464" s="16">
        <v>0</v>
      </c>
      <c r="AZ464" s="1"/>
    </row>
    <row r="465" spans="1:52" ht="15.75" customHeight="1">
      <c r="A465" s="17" t="s">
        <v>898</v>
      </c>
      <c r="B465" s="18" t="s">
        <v>899</v>
      </c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19">
        <f>[1]Balanza!G671</f>
        <v>0</v>
      </c>
      <c r="AY465" s="19">
        <f>[1]Balanza!C671</f>
        <v>0</v>
      </c>
      <c r="AZ465" s="1"/>
    </row>
    <row r="466" spans="1:52" ht="15.75" customHeight="1">
      <c r="A466" s="17" t="s">
        <v>900</v>
      </c>
      <c r="B466" s="18" t="s">
        <v>901</v>
      </c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19">
        <f>[1]Balanza!G672</f>
        <v>0</v>
      </c>
      <c r="AY466" s="19">
        <f>[1]Balanza!C672</f>
        <v>0</v>
      </c>
      <c r="AZ466" s="1"/>
    </row>
    <row r="467" spans="1:52" ht="15.75" customHeight="1">
      <c r="A467" s="17" t="s">
        <v>902</v>
      </c>
      <c r="B467" s="18" t="s">
        <v>903</v>
      </c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19">
        <f>[1]Balanza!G673</f>
        <v>0</v>
      </c>
      <c r="AY467" s="19">
        <f>[1]Balanza!C673</f>
        <v>0</v>
      </c>
      <c r="AZ467" s="1"/>
    </row>
    <row r="468" spans="1:52" ht="15.75" customHeight="1">
      <c r="A468" s="17" t="s">
        <v>904</v>
      </c>
      <c r="B468" s="18" t="s">
        <v>905</v>
      </c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19">
        <f>[1]Balanza!G674</f>
        <v>0</v>
      </c>
      <c r="AY468" s="19">
        <f>[1]Balanza!C674</f>
        <v>0</v>
      </c>
      <c r="AZ468" s="1"/>
    </row>
    <row r="469" spans="1:52" ht="15.75" customHeight="1">
      <c r="A469" s="10" t="s">
        <v>906</v>
      </c>
      <c r="B469" s="14" t="s">
        <v>907</v>
      </c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6">
        <f t="shared" ref="AX469:AY469" si="116">SUM(AX470)</f>
        <v>0</v>
      </c>
      <c r="AY469" s="16">
        <f t="shared" si="116"/>
        <v>0</v>
      </c>
      <c r="AZ469" s="1"/>
    </row>
    <row r="470" spans="1:52" ht="15.75" customHeight="1">
      <c r="A470" s="17" t="s">
        <v>908</v>
      </c>
      <c r="B470" s="18" t="s">
        <v>909</v>
      </c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19">
        <f>[1]Balanza!G676</f>
        <v>0</v>
      </c>
      <c r="AY470" s="19">
        <f>[1]Balanza!C676</f>
        <v>0</v>
      </c>
      <c r="AZ470" s="1"/>
    </row>
    <row r="471" spans="1:52" ht="15.75" customHeight="1">
      <c r="A471" s="10" t="s">
        <v>910</v>
      </c>
      <c r="B471" s="14" t="s">
        <v>911</v>
      </c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5">
        <f t="shared" ref="AX471:AY471" si="117">AX472+AX474</f>
        <v>0</v>
      </c>
      <c r="AY471" s="15">
        <f t="shared" si="117"/>
        <v>0</v>
      </c>
      <c r="AZ471" s="1"/>
    </row>
    <row r="472" spans="1:52" ht="15.75" customHeight="1">
      <c r="A472" s="10" t="s">
        <v>912</v>
      </c>
      <c r="B472" s="14" t="s">
        <v>913</v>
      </c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6">
        <f t="shared" ref="AX472:AY472" si="118">SUM(AX473)</f>
        <v>0</v>
      </c>
      <c r="AY472" s="16">
        <f t="shared" si="118"/>
        <v>0</v>
      </c>
      <c r="AZ472" s="1"/>
    </row>
    <row r="473" spans="1:52" ht="15.75" customHeight="1">
      <c r="A473" s="17" t="s">
        <v>914</v>
      </c>
      <c r="B473" s="18" t="s">
        <v>915</v>
      </c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19">
        <f>[1]Balanza!G679</f>
        <v>0</v>
      </c>
      <c r="AY473" s="19">
        <f>[1]Balanza!C679</f>
        <v>0</v>
      </c>
      <c r="AZ473" s="1"/>
    </row>
    <row r="474" spans="1:52" ht="15.75" customHeight="1">
      <c r="A474" s="10" t="s">
        <v>916</v>
      </c>
      <c r="B474" s="14" t="s">
        <v>917</v>
      </c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6">
        <f t="shared" ref="AX474:AY474" si="119">SUM(AX475:AX476)</f>
        <v>0</v>
      </c>
      <c r="AY474" s="16">
        <f t="shared" si="119"/>
        <v>0</v>
      </c>
      <c r="AZ474" s="1"/>
    </row>
    <row r="475" spans="1:52" ht="15.75" customHeight="1">
      <c r="A475" s="17" t="s">
        <v>918</v>
      </c>
      <c r="B475" s="18" t="s">
        <v>919</v>
      </c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19">
        <f>[1]Balanza!G681</f>
        <v>0</v>
      </c>
      <c r="AY475" s="19">
        <f>[1]Balanza!C681</f>
        <v>0</v>
      </c>
      <c r="AZ475" s="1"/>
    </row>
    <row r="476" spans="1:52" ht="15.75" customHeight="1">
      <c r="A476" s="17" t="s">
        <v>920</v>
      </c>
      <c r="B476" s="18" t="s">
        <v>921</v>
      </c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19">
        <f>[1]Balanza!G682</f>
        <v>0</v>
      </c>
      <c r="AY476" s="19">
        <f>[1]Balanza!C682</f>
        <v>0</v>
      </c>
      <c r="AZ476" s="1"/>
    </row>
    <row r="477" spans="1:52" ht="15.75" customHeight="1">
      <c r="A477" s="10" t="s">
        <v>922</v>
      </c>
      <c r="B477" s="20" t="s">
        <v>923</v>
      </c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3">
        <f t="shared" ref="AX477:AY477" si="120">AX478+AX489+AX494+AX499+AX502</f>
        <v>70190646.75999999</v>
      </c>
      <c r="AY477" s="13">
        <f t="shared" si="120"/>
        <v>176273215.42000002</v>
      </c>
      <c r="AZ477" s="1"/>
    </row>
    <row r="478" spans="1:52" ht="15.75" customHeight="1">
      <c r="A478" s="10" t="s">
        <v>924</v>
      </c>
      <c r="B478" s="14" t="s">
        <v>925</v>
      </c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5">
        <f t="shared" ref="AX478:AY478" si="121">AX479+AX483</f>
        <v>68041702.549999997</v>
      </c>
      <c r="AY478" s="15">
        <f t="shared" si="121"/>
        <v>144106863.84</v>
      </c>
      <c r="AZ478" s="1"/>
    </row>
    <row r="479" spans="1:52" ht="15.75" customHeight="1">
      <c r="A479" s="10" t="s">
        <v>926</v>
      </c>
      <c r="B479" s="14" t="s">
        <v>927</v>
      </c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6">
        <f t="shared" ref="AX479:AY479" si="122">SUM(AX480:AX482)</f>
        <v>68041702.549999997</v>
      </c>
      <c r="AY479" s="16">
        <f t="shared" si="122"/>
        <v>144106863.84</v>
      </c>
      <c r="AZ479" s="1"/>
    </row>
    <row r="480" spans="1:52" ht="15.75" customHeight="1">
      <c r="A480" s="17" t="s">
        <v>928</v>
      </c>
      <c r="B480" s="18" t="s">
        <v>929</v>
      </c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19">
        <f>[1]Balanza!G686</f>
        <v>68041702.549999997</v>
      </c>
      <c r="AY480" s="19">
        <f>[1]Balanza!C686</f>
        <v>144106863.84</v>
      </c>
      <c r="AZ480" s="1"/>
    </row>
    <row r="481" spans="1:52" ht="15.75" customHeight="1">
      <c r="A481" s="17" t="s">
        <v>930</v>
      </c>
      <c r="B481" s="18" t="s">
        <v>931</v>
      </c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19">
        <f>[1]Balanza!G687</f>
        <v>0</v>
      </c>
      <c r="AY481" s="19">
        <f>[1]Balanza!C687</f>
        <v>0</v>
      </c>
      <c r="AZ481" s="1"/>
    </row>
    <row r="482" spans="1:52" ht="15.75" customHeight="1">
      <c r="A482" s="17" t="s">
        <v>932</v>
      </c>
      <c r="B482" s="18" t="s">
        <v>933</v>
      </c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19">
        <f>[1]Balanza!G688</f>
        <v>0</v>
      </c>
      <c r="AY482" s="19">
        <f>[1]Balanza!C688</f>
        <v>0</v>
      </c>
      <c r="AZ482" s="1"/>
    </row>
    <row r="483" spans="1:52" ht="15.75" customHeight="1">
      <c r="A483" s="10" t="s">
        <v>934</v>
      </c>
      <c r="B483" s="14" t="s">
        <v>935</v>
      </c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6">
        <f t="shared" ref="AX483:AY483" si="123">SUM(AX484:AX488)</f>
        <v>0</v>
      </c>
      <c r="AY483" s="16">
        <f t="shared" si="123"/>
        <v>0</v>
      </c>
      <c r="AZ483" s="1"/>
    </row>
    <row r="484" spans="1:52" ht="15.75" customHeight="1">
      <c r="A484" s="17" t="s">
        <v>936</v>
      </c>
      <c r="B484" s="18" t="s">
        <v>937</v>
      </c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19">
        <f>[1]Balanza!G690</f>
        <v>0</v>
      </c>
      <c r="AY484" s="19">
        <f>[1]Balanza!C690</f>
        <v>0</v>
      </c>
      <c r="AZ484" s="1"/>
    </row>
    <row r="485" spans="1:52" ht="15.75" customHeight="1">
      <c r="A485" s="17" t="s">
        <v>938</v>
      </c>
      <c r="B485" s="18" t="s">
        <v>939</v>
      </c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19">
        <f>[1]Balanza!G691</f>
        <v>0</v>
      </c>
      <c r="AY485" s="19">
        <f>[1]Balanza!C691</f>
        <v>0</v>
      </c>
      <c r="AZ485" s="1"/>
    </row>
    <row r="486" spans="1:52" ht="15.75" customHeight="1">
      <c r="A486" s="17" t="s">
        <v>940</v>
      </c>
      <c r="B486" s="18" t="s">
        <v>941</v>
      </c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19">
        <f>[1]Balanza!G692</f>
        <v>0</v>
      </c>
      <c r="AY486" s="19">
        <f>[1]Balanza!C692</f>
        <v>0</v>
      </c>
      <c r="AZ486" s="1"/>
    </row>
    <row r="487" spans="1:52" ht="15.75" customHeight="1">
      <c r="A487" s="17" t="s">
        <v>942</v>
      </c>
      <c r="B487" s="18" t="s">
        <v>943</v>
      </c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19">
        <f>[1]Balanza!G693</f>
        <v>0</v>
      </c>
      <c r="AY487" s="19">
        <f>[1]Balanza!C693</f>
        <v>0</v>
      </c>
      <c r="AZ487" s="1"/>
    </row>
    <row r="488" spans="1:52" ht="15.75" customHeight="1">
      <c r="A488" s="17" t="s">
        <v>944</v>
      </c>
      <c r="B488" s="18" t="s">
        <v>945</v>
      </c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19">
        <f>[1]Balanza!G694</f>
        <v>0</v>
      </c>
      <c r="AY488" s="19">
        <f>[1]Balanza!C694</f>
        <v>0</v>
      </c>
      <c r="AZ488" s="1"/>
    </row>
    <row r="489" spans="1:52" ht="15.75" customHeight="1">
      <c r="A489" s="10" t="s">
        <v>946</v>
      </c>
      <c r="B489" s="14" t="s">
        <v>947</v>
      </c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5">
        <f t="shared" ref="AX489:AY489" si="124">AX490+AX492</f>
        <v>0</v>
      </c>
      <c r="AY489" s="15">
        <f t="shared" si="124"/>
        <v>0</v>
      </c>
      <c r="AZ489" s="1"/>
    </row>
    <row r="490" spans="1:52" ht="15.75" customHeight="1">
      <c r="A490" s="10" t="s">
        <v>948</v>
      </c>
      <c r="B490" s="14" t="s">
        <v>949</v>
      </c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6">
        <f t="shared" ref="AX490:AY490" si="125">SUM(AX491)</f>
        <v>0</v>
      </c>
      <c r="AY490" s="16">
        <f t="shared" si="125"/>
        <v>0</v>
      </c>
      <c r="AZ490" s="1"/>
    </row>
    <row r="491" spans="1:52" ht="15.75" customHeight="1">
      <c r="A491" s="17" t="s">
        <v>950</v>
      </c>
      <c r="B491" s="18" t="s">
        <v>951</v>
      </c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19">
        <f>[1]Balanza!G697</f>
        <v>0</v>
      </c>
      <c r="AY491" s="19">
        <f>[1]Balanza!C697</f>
        <v>0</v>
      </c>
      <c r="AZ491" s="1"/>
    </row>
    <row r="492" spans="1:52" ht="15.75" customHeight="1">
      <c r="A492" s="10" t="s">
        <v>952</v>
      </c>
      <c r="B492" s="14" t="s">
        <v>953</v>
      </c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6">
        <f t="shared" ref="AX492:AY492" si="126">SUM(AX493)</f>
        <v>0</v>
      </c>
      <c r="AY492" s="16">
        <f t="shared" si="126"/>
        <v>0</v>
      </c>
      <c r="AZ492" s="1"/>
    </row>
    <row r="493" spans="1:52" ht="15.75" customHeight="1">
      <c r="A493" s="17" t="s">
        <v>954</v>
      </c>
      <c r="B493" s="18" t="s">
        <v>955</v>
      </c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19">
        <f>[1]Balanza!G699</f>
        <v>0</v>
      </c>
      <c r="AY493" s="19">
        <f>[1]Balanza!C699</f>
        <v>0</v>
      </c>
      <c r="AZ493" s="1"/>
    </row>
    <row r="494" spans="1:52" ht="15.75" customHeight="1">
      <c r="A494" s="10" t="s">
        <v>956</v>
      </c>
      <c r="B494" s="14" t="s">
        <v>957</v>
      </c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5">
        <f t="shared" ref="AX494:AY494" si="127">AX495+AX497</f>
        <v>2148944.21</v>
      </c>
      <c r="AY494" s="15">
        <f t="shared" si="127"/>
        <v>32166351.579999998</v>
      </c>
      <c r="AZ494" s="1"/>
    </row>
    <row r="495" spans="1:52" ht="15.75" customHeight="1">
      <c r="A495" s="10" t="s">
        <v>958</v>
      </c>
      <c r="B495" s="14" t="s">
        <v>959</v>
      </c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6">
        <f t="shared" ref="AX495:AY495" si="128">SUM(AX496)</f>
        <v>2148944.21</v>
      </c>
      <c r="AY495" s="16">
        <f t="shared" si="128"/>
        <v>32166351.579999998</v>
      </c>
      <c r="AZ495" s="1"/>
    </row>
    <row r="496" spans="1:52" ht="15.75" customHeight="1">
      <c r="A496" s="17" t="s">
        <v>960</v>
      </c>
      <c r="B496" s="18" t="s">
        <v>961</v>
      </c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19">
        <f>[1]Balanza!G702</f>
        <v>2148944.21</v>
      </c>
      <c r="AY496" s="19">
        <f>[1]Balanza!C702</f>
        <v>32166351.579999998</v>
      </c>
      <c r="AZ496" s="1"/>
    </row>
    <row r="497" spans="1:52" ht="15.75" customHeight="1">
      <c r="A497" s="10" t="s">
        <v>962</v>
      </c>
      <c r="B497" s="14" t="s">
        <v>963</v>
      </c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6">
        <f t="shared" ref="AX497:AY497" si="129">SUM(AX498)</f>
        <v>0</v>
      </c>
      <c r="AY497" s="16">
        <f t="shared" si="129"/>
        <v>0</v>
      </c>
      <c r="AZ497" s="1"/>
    </row>
    <row r="498" spans="1:52" ht="15.75" customHeight="1">
      <c r="A498" s="17" t="s">
        <v>964</v>
      </c>
      <c r="B498" s="18" t="s">
        <v>965</v>
      </c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19">
        <f>[1]Balanza!G704</f>
        <v>0</v>
      </c>
      <c r="AY498" s="19">
        <f>[1]Balanza!C704</f>
        <v>0</v>
      </c>
      <c r="AZ498" s="1"/>
    </row>
    <row r="499" spans="1:52" ht="15.75" customHeight="1">
      <c r="A499" s="10" t="s">
        <v>966</v>
      </c>
      <c r="B499" s="14" t="s">
        <v>967</v>
      </c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5">
        <f t="shared" ref="AX499:AY499" si="130">AX500</f>
        <v>0</v>
      </c>
      <c r="AY499" s="15">
        <f t="shared" si="130"/>
        <v>0</v>
      </c>
      <c r="AZ499" s="1"/>
    </row>
    <row r="500" spans="1:52" ht="15.75" customHeight="1">
      <c r="A500" s="10" t="s">
        <v>968</v>
      </c>
      <c r="B500" s="14" t="s">
        <v>969</v>
      </c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6">
        <f t="shared" ref="AX500:AY500" si="131">SUM(AX501)</f>
        <v>0</v>
      </c>
      <c r="AY500" s="16">
        <f t="shared" si="131"/>
        <v>0</v>
      </c>
      <c r="AZ500" s="1"/>
    </row>
    <row r="501" spans="1:52" ht="15.75" customHeight="1">
      <c r="A501" s="17" t="s">
        <v>970</v>
      </c>
      <c r="B501" s="18" t="s">
        <v>971</v>
      </c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19">
        <f>[1]Balanza!G707</f>
        <v>0</v>
      </c>
      <c r="AY501" s="19">
        <f>[1]Balanza!C707</f>
        <v>0</v>
      </c>
      <c r="AZ501" s="1"/>
    </row>
    <row r="502" spans="1:52" ht="15.75" customHeight="1">
      <c r="A502" s="10" t="s">
        <v>972</v>
      </c>
      <c r="B502" s="14" t="s">
        <v>973</v>
      </c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5">
        <f t="shared" ref="AX502:AY502" si="132">AX503+AX505</f>
        <v>0</v>
      </c>
      <c r="AY502" s="15">
        <f t="shared" si="132"/>
        <v>0</v>
      </c>
      <c r="AZ502" s="1"/>
    </row>
    <row r="503" spans="1:52" ht="15.75" customHeight="1">
      <c r="A503" s="10" t="s">
        <v>974</v>
      </c>
      <c r="B503" s="14" t="s">
        <v>975</v>
      </c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6">
        <f t="shared" ref="AX503:AY503" si="133">SUM(AX504)</f>
        <v>0</v>
      </c>
      <c r="AY503" s="16">
        <f t="shared" si="133"/>
        <v>0</v>
      </c>
      <c r="AZ503" s="1"/>
    </row>
    <row r="504" spans="1:52" ht="15.75" customHeight="1">
      <c r="A504" s="17" t="s">
        <v>976</v>
      </c>
      <c r="B504" s="18" t="s">
        <v>977</v>
      </c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19">
        <f>[1]Balanza!G710</f>
        <v>0</v>
      </c>
      <c r="AY504" s="19">
        <f>[1]Balanza!C710</f>
        <v>0</v>
      </c>
      <c r="AZ504" s="1"/>
    </row>
    <row r="505" spans="1:52" ht="15.75" customHeight="1">
      <c r="A505" s="10" t="s">
        <v>978</v>
      </c>
      <c r="B505" s="14" t="s">
        <v>979</v>
      </c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6">
        <f t="shared" ref="AX505:AY505" si="134">SUM(AX506)</f>
        <v>0</v>
      </c>
      <c r="AY505" s="16">
        <f t="shared" si="134"/>
        <v>0</v>
      </c>
      <c r="AZ505" s="1"/>
    </row>
    <row r="506" spans="1:52" ht="15.75" customHeight="1">
      <c r="A506" s="17" t="s">
        <v>980</v>
      </c>
      <c r="B506" s="18" t="s">
        <v>981</v>
      </c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19">
        <f>[1]Balanza!G712</f>
        <v>0</v>
      </c>
      <c r="AY506" s="19">
        <f>[1]Balanza!C712</f>
        <v>0</v>
      </c>
      <c r="AZ506" s="1"/>
    </row>
    <row r="507" spans="1:52" ht="15.75" customHeight="1">
      <c r="A507" s="10" t="s">
        <v>982</v>
      </c>
      <c r="B507" s="20" t="s">
        <v>983</v>
      </c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3">
        <f t="shared" ref="AX507:AY507" si="135">AX508+AX517+AX520+AX526</f>
        <v>886457.73</v>
      </c>
      <c r="AY507" s="13">
        <f t="shared" si="135"/>
        <v>7682454.2300000004</v>
      </c>
      <c r="AZ507" s="1"/>
    </row>
    <row r="508" spans="1:52" ht="15.75" customHeight="1">
      <c r="A508" s="10" t="s">
        <v>984</v>
      </c>
      <c r="B508" s="14" t="s">
        <v>985</v>
      </c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5">
        <f t="shared" ref="AX508:AY508" si="136">SUM(AX509:AX516)</f>
        <v>0</v>
      </c>
      <c r="AY508" s="15">
        <f t="shared" si="136"/>
        <v>317130</v>
      </c>
      <c r="AZ508" s="1"/>
    </row>
    <row r="509" spans="1:52" ht="15.75" customHeight="1">
      <c r="A509" s="10" t="s">
        <v>986</v>
      </c>
      <c r="B509" s="14" t="s">
        <v>987</v>
      </c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6">
        <f>[1]Balanza!G715</f>
        <v>0</v>
      </c>
      <c r="AY509" s="16">
        <f>[1]Balanza!C715</f>
        <v>0</v>
      </c>
      <c r="AZ509" s="1"/>
    </row>
    <row r="510" spans="1:52" ht="15.75" customHeight="1">
      <c r="A510" s="10" t="s">
        <v>988</v>
      </c>
      <c r="B510" s="14" t="s">
        <v>989</v>
      </c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6">
        <f>[1]Balanza!G716</f>
        <v>0</v>
      </c>
      <c r="AY510" s="16">
        <f>[1]Balanza!C716</f>
        <v>0</v>
      </c>
      <c r="AZ510" s="1"/>
    </row>
    <row r="511" spans="1:52" ht="15.75" customHeight="1">
      <c r="A511" s="10" t="s">
        <v>990</v>
      </c>
      <c r="B511" s="14" t="s">
        <v>991</v>
      </c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6">
        <f>[1]Balanza!G717</f>
        <v>0</v>
      </c>
      <c r="AY511" s="16">
        <f>[1]Balanza!C717</f>
        <v>0</v>
      </c>
      <c r="AZ511" s="1"/>
    </row>
    <row r="512" spans="1:52" ht="15.75" customHeight="1">
      <c r="A512" s="10" t="s">
        <v>992</v>
      </c>
      <c r="B512" s="14" t="s">
        <v>993</v>
      </c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6">
        <f>[1]Balanza!G718</f>
        <v>0</v>
      </c>
      <c r="AY512" s="16">
        <f>[1]Balanza!C718</f>
        <v>0</v>
      </c>
      <c r="AZ512" s="1"/>
    </row>
    <row r="513" spans="1:52" ht="15.75" customHeight="1">
      <c r="A513" s="10" t="s">
        <v>994</v>
      </c>
      <c r="B513" s="14" t="s">
        <v>995</v>
      </c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6">
        <f>[1]Balanza!G719</f>
        <v>0</v>
      </c>
      <c r="AY513" s="16">
        <f>[1]Balanza!C719</f>
        <v>0</v>
      </c>
      <c r="AZ513" s="1"/>
    </row>
    <row r="514" spans="1:52" ht="15.75" customHeight="1">
      <c r="A514" s="10" t="s">
        <v>996</v>
      </c>
      <c r="B514" s="14" t="s">
        <v>997</v>
      </c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6">
        <f>[1]Balanza!G720</f>
        <v>0</v>
      </c>
      <c r="AY514" s="16">
        <f>[1]Balanza!C720</f>
        <v>0</v>
      </c>
      <c r="AZ514" s="1"/>
    </row>
    <row r="515" spans="1:52" ht="15.75" customHeight="1">
      <c r="A515" s="10" t="s">
        <v>998</v>
      </c>
      <c r="B515" s="14" t="s">
        <v>999</v>
      </c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6">
        <f>[1]Balanza!G721</f>
        <v>0</v>
      </c>
      <c r="AY515" s="16">
        <f>[1]Balanza!C721</f>
        <v>0</v>
      </c>
      <c r="AZ515" s="1"/>
    </row>
    <row r="516" spans="1:52" ht="15.75" customHeight="1">
      <c r="A516" s="10" t="s">
        <v>1000</v>
      </c>
      <c r="B516" s="14" t="s">
        <v>1001</v>
      </c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6">
        <f>[1]Balanza!G722</f>
        <v>0</v>
      </c>
      <c r="AY516" s="16">
        <f>[1]Balanza!C722</f>
        <v>317130</v>
      </c>
      <c r="AZ516" s="1"/>
    </row>
    <row r="517" spans="1:52" ht="15.75" customHeight="1">
      <c r="A517" s="10" t="s">
        <v>1002</v>
      </c>
      <c r="B517" s="14" t="s">
        <v>1003</v>
      </c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5">
        <f t="shared" ref="AX517:AY517" si="137">SUM(AX518:AX519)</f>
        <v>0</v>
      </c>
      <c r="AY517" s="15">
        <f t="shared" si="137"/>
        <v>0</v>
      </c>
      <c r="AZ517" s="1"/>
    </row>
    <row r="518" spans="1:52" ht="15.75" customHeight="1">
      <c r="A518" s="10" t="s">
        <v>1004</v>
      </c>
      <c r="B518" s="14" t="s">
        <v>1005</v>
      </c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6">
        <f>[1]Balanza!G724</f>
        <v>0</v>
      </c>
      <c r="AY518" s="16">
        <f>[1]Balanza!C724</f>
        <v>0</v>
      </c>
      <c r="AZ518" s="1"/>
    </row>
    <row r="519" spans="1:52" ht="15.75" customHeight="1">
      <c r="A519" s="10" t="s">
        <v>1006</v>
      </c>
      <c r="B519" s="14" t="s">
        <v>1007</v>
      </c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6">
        <f>[1]Balanza!G725</f>
        <v>0</v>
      </c>
      <c r="AY519" s="16">
        <f>[1]Balanza!C725</f>
        <v>0</v>
      </c>
      <c r="AZ519" s="1"/>
    </row>
    <row r="520" spans="1:52" ht="15.75" customHeight="1">
      <c r="A520" s="10" t="s">
        <v>1008</v>
      </c>
      <c r="B520" s="14" t="s">
        <v>1009</v>
      </c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5">
        <f t="shared" ref="AX520:AY520" si="138">SUM(AX521:AX525)</f>
        <v>0</v>
      </c>
      <c r="AY520" s="15">
        <f t="shared" si="138"/>
        <v>0</v>
      </c>
      <c r="AZ520" s="1"/>
    </row>
    <row r="521" spans="1:52" ht="15.75" customHeight="1">
      <c r="A521" s="10" t="s">
        <v>1010</v>
      </c>
      <c r="B521" s="14" t="s">
        <v>1011</v>
      </c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6">
        <f>[1]Balanza!G727</f>
        <v>0</v>
      </c>
      <c r="AY521" s="16">
        <f>[1]Balanza!C727</f>
        <v>0</v>
      </c>
      <c r="AZ521" s="1"/>
    </row>
    <row r="522" spans="1:52" ht="15.75" customHeight="1">
      <c r="A522" s="10" t="s">
        <v>1012</v>
      </c>
      <c r="B522" s="14" t="s">
        <v>1013</v>
      </c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6">
        <f>[1]Balanza!G728</f>
        <v>0</v>
      </c>
      <c r="AY522" s="16">
        <f>[1]Balanza!C728</f>
        <v>0</v>
      </c>
      <c r="AZ522" s="1"/>
    </row>
    <row r="523" spans="1:52" ht="15.75" customHeight="1">
      <c r="A523" s="10" t="s">
        <v>1014</v>
      </c>
      <c r="B523" s="14" t="s">
        <v>1015</v>
      </c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6">
        <f>[1]Balanza!G729</f>
        <v>0</v>
      </c>
      <c r="AY523" s="16">
        <f>[1]Balanza!C729</f>
        <v>0</v>
      </c>
      <c r="AZ523" s="1"/>
    </row>
    <row r="524" spans="1:52" ht="15.75" customHeight="1">
      <c r="A524" s="10" t="s">
        <v>1016</v>
      </c>
      <c r="B524" s="14" t="s">
        <v>1017</v>
      </c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6">
        <f>[1]Balanza!G730</f>
        <v>0</v>
      </c>
      <c r="AY524" s="16">
        <f>[1]Balanza!C730</f>
        <v>0</v>
      </c>
      <c r="AZ524" s="1"/>
    </row>
    <row r="525" spans="1:52" ht="15.75" customHeight="1">
      <c r="A525" s="10" t="s">
        <v>1018</v>
      </c>
      <c r="B525" s="14" t="s">
        <v>1019</v>
      </c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6">
        <f>[1]Balanza!G731</f>
        <v>0</v>
      </c>
      <c r="AY525" s="16">
        <f>[1]Balanza!C731</f>
        <v>0</v>
      </c>
      <c r="AZ525" s="1"/>
    </row>
    <row r="526" spans="1:52" ht="15.75" customHeight="1">
      <c r="A526" s="10" t="s">
        <v>1020</v>
      </c>
      <c r="B526" s="14" t="s">
        <v>1021</v>
      </c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5">
        <f t="shared" ref="AX526:AY526" si="139">SUM(AX527:AX535)</f>
        <v>886457.73</v>
      </c>
      <c r="AY526" s="15">
        <f t="shared" si="139"/>
        <v>7365324.2300000004</v>
      </c>
      <c r="AZ526" s="1"/>
    </row>
    <row r="527" spans="1:52" ht="15.75" customHeight="1">
      <c r="A527" s="10" t="s">
        <v>1022</v>
      </c>
      <c r="B527" s="14" t="s">
        <v>1023</v>
      </c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6">
        <f>[1]Balanza!G737</f>
        <v>0</v>
      </c>
      <c r="AY527" s="16">
        <f>[1]Balanza!C737</f>
        <v>0</v>
      </c>
      <c r="AZ527" s="1"/>
    </row>
    <row r="528" spans="1:52" ht="15.75" customHeight="1">
      <c r="A528" s="10" t="s">
        <v>1024</v>
      </c>
      <c r="B528" s="14" t="s">
        <v>1025</v>
      </c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6">
        <f>[1]Balanza!G738</f>
        <v>0</v>
      </c>
      <c r="AY528" s="16">
        <f>[1]Balanza!C738</f>
        <v>0</v>
      </c>
      <c r="AZ528" s="1"/>
    </row>
    <row r="529" spans="1:52" ht="15.75" customHeight="1">
      <c r="A529" s="10" t="s">
        <v>1026</v>
      </c>
      <c r="B529" s="14" t="s">
        <v>1027</v>
      </c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6">
        <f>[1]Balanza!G739</f>
        <v>0</v>
      </c>
      <c r="AY529" s="16">
        <f>[1]Balanza!C739</f>
        <v>0</v>
      </c>
      <c r="AZ529" s="1"/>
    </row>
    <row r="530" spans="1:52" ht="15.75" customHeight="1">
      <c r="A530" s="10" t="s">
        <v>1028</v>
      </c>
      <c r="B530" s="14" t="s">
        <v>1029</v>
      </c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6">
        <f>[1]Balanza!G740</f>
        <v>0</v>
      </c>
      <c r="AY530" s="16">
        <f>[1]Balanza!C740</f>
        <v>0</v>
      </c>
      <c r="AZ530" s="1"/>
    </row>
    <row r="531" spans="1:52" ht="15.75" customHeight="1">
      <c r="A531" s="10" t="s">
        <v>1030</v>
      </c>
      <c r="B531" s="14" t="s">
        <v>1031</v>
      </c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6">
        <f>[1]Balanza!G741</f>
        <v>0</v>
      </c>
      <c r="AY531" s="16">
        <f>[1]Balanza!C741</f>
        <v>0</v>
      </c>
      <c r="AZ531" s="1"/>
    </row>
    <row r="532" spans="1:52" ht="15.75" customHeight="1">
      <c r="A532" s="10" t="s">
        <v>1032</v>
      </c>
      <c r="B532" s="14" t="s">
        <v>335</v>
      </c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6">
        <f>[1]Balanza!G742</f>
        <v>0</v>
      </c>
      <c r="AY532" s="16">
        <f>[1]Balanza!C742</f>
        <v>0</v>
      </c>
      <c r="AZ532" s="1"/>
    </row>
    <row r="533" spans="1:52" ht="15.75" customHeight="1">
      <c r="A533" s="10" t="s">
        <v>1033</v>
      </c>
      <c r="B533" s="14" t="s">
        <v>1034</v>
      </c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6">
        <f>[1]Balanza!G743</f>
        <v>0</v>
      </c>
      <c r="AY533" s="16">
        <f>[1]Balanza!C743</f>
        <v>0</v>
      </c>
      <c r="AZ533" s="1"/>
    </row>
    <row r="534" spans="1:52" ht="15.75" customHeight="1">
      <c r="A534" s="10" t="s">
        <v>1035</v>
      </c>
      <c r="B534" s="14" t="s">
        <v>1036</v>
      </c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6">
        <f>[1]Balanza!G744</f>
        <v>0</v>
      </c>
      <c r="AY534" s="16">
        <f>[1]Balanza!C744</f>
        <v>0</v>
      </c>
      <c r="AZ534" s="1"/>
    </row>
    <row r="535" spans="1:52" ht="15.75" customHeight="1">
      <c r="A535" s="10" t="s">
        <v>1037</v>
      </c>
      <c r="B535" s="14" t="s">
        <v>1038</v>
      </c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6">
        <f>[1]Balanza!G745</f>
        <v>886457.73</v>
      </c>
      <c r="AY535" s="16">
        <f>[1]Balanza!C745</f>
        <v>7365324.2300000004</v>
      </c>
      <c r="AZ535" s="1"/>
    </row>
    <row r="536" spans="1:52" ht="15.75" customHeight="1">
      <c r="A536" s="10" t="s">
        <v>1039</v>
      </c>
      <c r="B536" s="20" t="s">
        <v>1040</v>
      </c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3">
        <f t="shared" ref="AX536:AY536" si="140">AX537</f>
        <v>0</v>
      </c>
      <c r="AY536" s="13">
        <f t="shared" si="140"/>
        <v>955296666.38</v>
      </c>
      <c r="AZ536" s="1"/>
    </row>
    <row r="537" spans="1:52" ht="15.75" customHeight="1">
      <c r="A537" s="10" t="s">
        <v>1041</v>
      </c>
      <c r="B537" s="14" t="s">
        <v>1042</v>
      </c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5">
        <f t="shared" ref="AX537:AY537" si="141">SUM(AX538)</f>
        <v>0</v>
      </c>
      <c r="AY537" s="15">
        <f t="shared" si="141"/>
        <v>955296666.38</v>
      </c>
      <c r="AZ537" s="1"/>
    </row>
    <row r="538" spans="1:52" ht="15.75" customHeight="1">
      <c r="A538" s="10" t="s">
        <v>1043</v>
      </c>
      <c r="B538" s="14" t="s">
        <v>1044</v>
      </c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22">
        <f>[1]Balanza!G748</f>
        <v>0</v>
      </c>
      <c r="AY538" s="22">
        <f>[1]Balanza!C748</f>
        <v>955296666.38</v>
      </c>
      <c r="AZ538" s="1"/>
    </row>
    <row r="539" spans="1:52" ht="16.5" customHeight="1">
      <c r="A539" s="25"/>
      <c r="B539" s="33" t="s">
        <v>1045</v>
      </c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34"/>
      <c r="AG539" s="34"/>
      <c r="AH539" s="34"/>
      <c r="AI539" s="34"/>
      <c r="AJ539" s="34"/>
      <c r="AK539" s="34"/>
      <c r="AL539" s="34"/>
      <c r="AM539" s="34"/>
      <c r="AN539" s="34"/>
      <c r="AO539" s="34"/>
      <c r="AP539" s="34"/>
      <c r="AQ539" s="34"/>
      <c r="AR539" s="34"/>
      <c r="AS539" s="34"/>
      <c r="AT539" s="34"/>
      <c r="AU539" s="34"/>
      <c r="AV539" s="34"/>
      <c r="AW539" s="34"/>
      <c r="AX539" s="26">
        <f t="shared" ref="AX539:AY539" si="142">AX186+AX372+AX453+AX477+AX507+AX536</f>
        <v>4404353492.1400003</v>
      </c>
      <c r="AY539" s="26">
        <f t="shared" si="142"/>
        <v>10408900069.269999</v>
      </c>
      <c r="AZ539" s="1"/>
    </row>
    <row r="540" spans="1:52" ht="16.5" customHeight="1" thickBot="1">
      <c r="A540" s="1"/>
      <c r="B540" s="35" t="s">
        <v>1046</v>
      </c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F540" s="36"/>
      <c r="AG540" s="36"/>
      <c r="AH540" s="36"/>
      <c r="AI540" s="36"/>
      <c r="AJ540" s="36"/>
      <c r="AK540" s="36"/>
      <c r="AL540" s="36"/>
      <c r="AM540" s="36"/>
      <c r="AN540" s="36"/>
      <c r="AO540" s="36"/>
      <c r="AP540" s="36"/>
      <c r="AQ540" s="36"/>
      <c r="AR540" s="36"/>
      <c r="AS540" s="36"/>
      <c r="AT540" s="36"/>
      <c r="AU540" s="36"/>
      <c r="AV540" s="36"/>
      <c r="AW540" s="36"/>
      <c r="AX540" s="27">
        <f t="shared" ref="AX540:AY540" si="143">AX184-AX539</f>
        <v>2205813269.3399992</v>
      </c>
      <c r="AY540" s="27">
        <f t="shared" si="143"/>
        <v>873154345.3900013</v>
      </c>
      <c r="AZ540" s="1"/>
    </row>
    <row r="541" spans="1:52" ht="15.75" customHeight="1" thickTop="1">
      <c r="A541" s="1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  <c r="AB541" s="28"/>
      <c r="AC541" s="28"/>
      <c r="AD541" s="28"/>
      <c r="AE541" s="28"/>
      <c r="AF541" s="28"/>
      <c r="AG541" s="28"/>
      <c r="AH541" s="28"/>
      <c r="AI541" s="28"/>
      <c r="AJ541" s="28"/>
      <c r="AK541" s="28"/>
      <c r="AL541" s="28"/>
      <c r="AM541" s="28"/>
      <c r="AN541" s="28"/>
      <c r="AO541" s="28"/>
      <c r="AP541" s="28"/>
      <c r="AQ541" s="28"/>
      <c r="AR541" s="28"/>
      <c r="AS541" s="28"/>
      <c r="AT541" s="28"/>
      <c r="AU541" s="28"/>
      <c r="AV541" s="28"/>
      <c r="AW541" s="28"/>
      <c r="AX541" s="28"/>
      <c r="AY541" s="29"/>
      <c r="AZ541" s="1"/>
    </row>
    <row r="542" spans="1:52" ht="15.75" customHeight="1">
      <c r="A542" s="1"/>
      <c r="B542" s="30" t="s">
        <v>1047</v>
      </c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  <c r="AB542" s="28"/>
      <c r="AC542" s="28"/>
      <c r="AD542" s="28"/>
      <c r="AE542" s="28"/>
      <c r="AF542" s="28"/>
      <c r="AG542" s="28"/>
      <c r="AH542" s="28"/>
      <c r="AI542" s="28"/>
      <c r="AJ542" s="28"/>
      <c r="AK542" s="28"/>
      <c r="AL542" s="28"/>
      <c r="AM542" s="28"/>
      <c r="AN542" s="28"/>
      <c r="AO542" s="28"/>
      <c r="AP542" s="28"/>
      <c r="AQ542" s="28"/>
      <c r="AR542" s="28"/>
      <c r="AS542" s="28"/>
      <c r="AT542" s="28"/>
      <c r="AU542" s="28"/>
      <c r="AV542" s="28"/>
      <c r="AW542" s="28"/>
      <c r="AX542" s="28"/>
      <c r="AY542" s="29"/>
      <c r="AZ542" s="1"/>
    </row>
    <row r="543" spans="1:52" ht="15.75" customHeight="1">
      <c r="A543" s="1"/>
      <c r="B543" s="1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  <c r="AB543" s="28"/>
      <c r="AC543" s="28"/>
      <c r="AD543" s="28"/>
      <c r="AE543" s="28"/>
      <c r="AF543" s="28"/>
      <c r="AG543" s="28"/>
      <c r="AH543" s="28"/>
      <c r="AI543" s="28"/>
      <c r="AJ543" s="28"/>
      <c r="AK543" s="28"/>
      <c r="AL543" s="28"/>
      <c r="AM543" s="28"/>
      <c r="AN543" s="28"/>
      <c r="AO543" s="28"/>
      <c r="AP543" s="28"/>
      <c r="AQ543" s="28"/>
      <c r="AR543" s="28"/>
      <c r="AS543" s="28"/>
      <c r="AT543" s="28"/>
      <c r="AU543" s="28"/>
      <c r="AV543" s="28"/>
      <c r="AW543" s="28"/>
      <c r="AX543" s="28"/>
      <c r="AY543" s="29"/>
      <c r="AZ543" s="1"/>
    </row>
    <row r="544" spans="1:52" ht="15.75" customHeight="1">
      <c r="A544" s="1"/>
      <c r="B544" s="1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  <c r="AB544" s="28"/>
      <c r="AC544" s="28"/>
      <c r="AD544" s="28"/>
      <c r="AE544" s="28"/>
      <c r="AF544" s="28"/>
      <c r="AG544" s="28"/>
      <c r="AH544" s="28"/>
      <c r="AI544" s="28"/>
      <c r="AJ544" s="28"/>
      <c r="AK544" s="28"/>
      <c r="AL544" s="28"/>
      <c r="AM544" s="28"/>
      <c r="AN544" s="28"/>
      <c r="AO544" s="28"/>
      <c r="AP544" s="28"/>
      <c r="AQ544" s="28"/>
      <c r="AR544" s="28"/>
      <c r="AS544" s="28"/>
      <c r="AT544" s="28"/>
      <c r="AU544" s="28"/>
      <c r="AV544" s="28"/>
      <c r="AW544" s="28"/>
      <c r="AX544" s="28"/>
      <c r="AY544" s="29"/>
      <c r="AZ544" s="1"/>
    </row>
    <row r="545" spans="1:52" ht="8.25" customHeight="1">
      <c r="A545" s="1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  <c r="AC545" s="28"/>
      <c r="AD545" s="28"/>
      <c r="AE545" s="28"/>
      <c r="AF545" s="28"/>
      <c r="AG545" s="28"/>
      <c r="AH545" s="28"/>
      <c r="AI545" s="28"/>
      <c r="AJ545" s="28"/>
      <c r="AK545" s="28"/>
      <c r="AL545" s="28"/>
      <c r="AM545" s="28"/>
      <c r="AN545" s="28"/>
      <c r="AO545" s="28"/>
      <c r="AP545" s="28"/>
      <c r="AQ545" s="28"/>
      <c r="AR545" s="28"/>
      <c r="AS545" s="28"/>
      <c r="AT545" s="28"/>
      <c r="AU545" s="28"/>
      <c r="AV545" s="28"/>
      <c r="AW545" s="28"/>
      <c r="AX545" s="28"/>
      <c r="AY545" s="29"/>
      <c r="AZ545" s="1"/>
    </row>
    <row r="546" spans="1:52" ht="15.75" customHeight="1">
      <c r="A546" s="1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  <c r="AB546" s="28"/>
      <c r="AC546" s="28"/>
      <c r="AD546" s="28"/>
      <c r="AE546" s="28"/>
      <c r="AF546" s="28"/>
      <c r="AG546" s="28"/>
      <c r="AH546" s="28"/>
      <c r="AI546" s="28"/>
      <c r="AJ546" s="28"/>
      <c r="AK546" s="28"/>
      <c r="AL546" s="28"/>
      <c r="AM546" s="28"/>
      <c r="AN546" s="28"/>
      <c r="AO546" s="28"/>
      <c r="AP546" s="28"/>
      <c r="AQ546" s="28"/>
      <c r="AR546" s="28"/>
      <c r="AS546" s="28"/>
      <c r="AT546" s="28"/>
      <c r="AU546" s="28"/>
      <c r="AV546" s="28"/>
      <c r="AW546" s="28"/>
      <c r="AX546" s="28"/>
      <c r="AY546" s="29"/>
      <c r="AZ546" s="1"/>
    </row>
    <row r="547" spans="1:52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37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F547" s="38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28"/>
      <c r="AU547" s="28"/>
      <c r="AV547" s="37" t="s">
        <v>1048</v>
      </c>
      <c r="AW547" s="38"/>
      <c r="AX547" s="38"/>
      <c r="AY547" s="38"/>
      <c r="AZ547" s="1"/>
    </row>
    <row r="548" spans="1:52" ht="15.75" customHeight="1">
      <c r="A548" s="39" t="s">
        <v>1049</v>
      </c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1"/>
      <c r="P548" s="40" t="s">
        <v>1050</v>
      </c>
      <c r="Q548" s="41"/>
      <c r="R548" s="41"/>
      <c r="S548" s="41"/>
      <c r="T548" s="41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F548" s="4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28"/>
      <c r="AU548" s="28"/>
      <c r="AV548" s="40" t="s">
        <v>1051</v>
      </c>
      <c r="AW548" s="41"/>
      <c r="AX548" s="41"/>
      <c r="AY548" s="41"/>
      <c r="AZ548" s="1"/>
    </row>
    <row r="549" spans="1:52" ht="15.75" customHeight="1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1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F549" s="36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28"/>
      <c r="AU549" s="28"/>
      <c r="AV549" s="36"/>
      <c r="AW549" s="36"/>
      <c r="AX549" s="36"/>
      <c r="AY549" s="36"/>
      <c r="AZ549" s="1"/>
    </row>
    <row r="550" spans="1:52" ht="15.75" customHeight="1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1"/>
      <c r="P550" s="42" t="s">
        <v>1052</v>
      </c>
      <c r="Q550" s="36"/>
      <c r="R550" s="36"/>
      <c r="S550" s="36"/>
      <c r="T550" s="36"/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F550" s="36"/>
      <c r="AG550" s="31"/>
      <c r="AH550" s="31"/>
      <c r="AI550" s="31"/>
      <c r="AJ550" s="31"/>
      <c r="AK550" s="31"/>
      <c r="AL550" s="31"/>
      <c r="AM550" s="31"/>
      <c r="AN550" s="31"/>
      <c r="AO550" s="31"/>
      <c r="AP550" s="31"/>
      <c r="AQ550" s="31"/>
      <c r="AR550" s="31"/>
      <c r="AS550" s="31"/>
      <c r="AT550" s="28"/>
      <c r="AU550" s="28"/>
      <c r="AV550" s="42" t="s">
        <v>1053</v>
      </c>
      <c r="AW550" s="36"/>
      <c r="AX550" s="36"/>
      <c r="AY550" s="36"/>
      <c r="AZ550" s="1"/>
    </row>
    <row r="551" spans="1:52" ht="15" customHeight="1">
      <c r="A551" s="1"/>
      <c r="B551" s="28"/>
      <c r="C551" s="28"/>
      <c r="D551" s="32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F551" s="36"/>
      <c r="AG551" s="28"/>
      <c r="AH551" s="28"/>
      <c r="AI551" s="28"/>
      <c r="AJ551" s="28"/>
      <c r="AK551" s="28"/>
      <c r="AL551" s="28"/>
      <c r="AM551" s="28"/>
      <c r="AN551" s="28"/>
      <c r="AO551" s="28"/>
      <c r="AP551" s="28"/>
      <c r="AQ551" s="28"/>
      <c r="AR551" s="28"/>
      <c r="AS551" s="32"/>
      <c r="AT551" s="28"/>
      <c r="AU551" s="28"/>
      <c r="AV551" s="36"/>
      <c r="AW551" s="36"/>
      <c r="AX551" s="36"/>
      <c r="AY551" s="36"/>
      <c r="AZ551" s="1"/>
    </row>
    <row r="552" spans="1:52" ht="15.75" customHeight="1">
      <c r="A552" s="1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  <c r="AA552" s="28"/>
      <c r="AB552" s="28"/>
      <c r="AC552" s="28"/>
      <c r="AD552" s="28"/>
      <c r="AE552" s="28"/>
      <c r="AF552" s="28"/>
      <c r="AG552" s="28"/>
      <c r="AH552" s="28"/>
      <c r="AI552" s="28"/>
      <c r="AJ552" s="28"/>
      <c r="AK552" s="28"/>
      <c r="AL552" s="28"/>
      <c r="AM552" s="28"/>
      <c r="AN552" s="28"/>
      <c r="AO552" s="28"/>
      <c r="AP552" s="28"/>
      <c r="AQ552" s="28"/>
      <c r="AR552" s="28"/>
      <c r="AS552" s="28"/>
      <c r="AT552" s="28"/>
      <c r="AU552" s="28"/>
      <c r="AV552" s="28"/>
      <c r="AW552" s="28"/>
      <c r="AX552" s="28"/>
      <c r="AY552" s="29"/>
      <c r="AZ552" s="1"/>
    </row>
    <row r="553" spans="1:52" ht="15.75" hidden="1" customHeight="1">
      <c r="A553" s="1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F553" s="28"/>
      <c r="AG553" s="28"/>
      <c r="AH553" s="28"/>
      <c r="AI553" s="28"/>
      <c r="AJ553" s="28"/>
      <c r="AK553" s="28"/>
      <c r="AL553" s="28"/>
      <c r="AM553" s="28"/>
      <c r="AN553" s="28"/>
      <c r="AO553" s="28"/>
      <c r="AP553" s="28"/>
      <c r="AQ553" s="28"/>
      <c r="AR553" s="28"/>
      <c r="AS553" s="28"/>
      <c r="AT553" s="28"/>
      <c r="AU553" s="28"/>
      <c r="AV553" s="28"/>
      <c r="AW553" s="28"/>
      <c r="AX553" s="28"/>
      <c r="AY553" s="29"/>
      <c r="AZ553" s="1"/>
    </row>
    <row r="554" spans="1:52" ht="15.75" hidden="1" customHeight="1">
      <c r="A554" s="1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  <c r="AB554" s="28"/>
      <c r="AC554" s="28"/>
      <c r="AD554" s="28"/>
      <c r="AE554" s="28"/>
      <c r="AF554" s="28"/>
      <c r="AG554" s="28"/>
      <c r="AH554" s="28"/>
      <c r="AI554" s="28"/>
      <c r="AJ554" s="28"/>
      <c r="AK554" s="28"/>
      <c r="AL554" s="28"/>
      <c r="AM554" s="28"/>
      <c r="AN554" s="28"/>
      <c r="AO554" s="28"/>
      <c r="AP554" s="28"/>
      <c r="AQ554" s="28"/>
      <c r="AR554" s="28"/>
      <c r="AS554" s="28"/>
      <c r="AT554" s="28"/>
      <c r="AU554" s="28"/>
      <c r="AV554" s="28"/>
      <c r="AW554" s="28"/>
      <c r="AX554" s="28"/>
      <c r="AY554" s="29"/>
      <c r="AZ554" s="1"/>
    </row>
    <row r="555" spans="1:52" ht="15.75" hidden="1" customHeight="1">
      <c r="A555" s="1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  <c r="AB555" s="28"/>
      <c r="AC555" s="28"/>
      <c r="AD555" s="28"/>
      <c r="AE555" s="28"/>
      <c r="AF555" s="28"/>
      <c r="AG555" s="28"/>
      <c r="AH555" s="28"/>
      <c r="AI555" s="28"/>
      <c r="AJ555" s="28"/>
      <c r="AK555" s="28"/>
      <c r="AL555" s="28"/>
      <c r="AM555" s="28"/>
      <c r="AN555" s="28"/>
      <c r="AO555" s="28"/>
      <c r="AP555" s="28"/>
      <c r="AQ555" s="28"/>
      <c r="AR555" s="28"/>
      <c r="AS555" s="28"/>
      <c r="AT555" s="28"/>
      <c r="AU555" s="28"/>
      <c r="AV555" s="28"/>
      <c r="AW555" s="28"/>
      <c r="AX555" s="28"/>
      <c r="AY555" s="29"/>
      <c r="AZ555" s="1"/>
    </row>
    <row r="556" spans="1:52" ht="15.75" hidden="1" customHeight="1">
      <c r="A556" s="1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  <c r="AB556" s="28"/>
      <c r="AC556" s="28"/>
      <c r="AD556" s="28"/>
      <c r="AE556" s="28"/>
      <c r="AF556" s="28"/>
      <c r="AG556" s="28"/>
      <c r="AH556" s="28"/>
      <c r="AI556" s="28"/>
      <c r="AJ556" s="28"/>
      <c r="AK556" s="28"/>
      <c r="AL556" s="28"/>
      <c r="AM556" s="28"/>
      <c r="AN556" s="28"/>
      <c r="AO556" s="28"/>
      <c r="AP556" s="28"/>
      <c r="AQ556" s="28"/>
      <c r="AR556" s="28"/>
      <c r="AS556" s="28"/>
      <c r="AT556" s="28"/>
      <c r="AU556" s="28"/>
      <c r="AV556" s="28"/>
      <c r="AW556" s="28"/>
      <c r="AX556" s="28"/>
      <c r="AY556" s="29"/>
      <c r="AZ556" s="1"/>
    </row>
    <row r="557" spans="1:52" ht="15.75" customHeight="1">
      <c r="A557" s="1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  <c r="AB557" s="28"/>
      <c r="AC557" s="28"/>
      <c r="AD557" s="28"/>
      <c r="AE557" s="28"/>
      <c r="AF557" s="28"/>
      <c r="AG557" s="28"/>
      <c r="AH557" s="28"/>
      <c r="AI557" s="28"/>
      <c r="AJ557" s="28"/>
      <c r="AK557" s="28"/>
      <c r="AL557" s="28"/>
      <c r="AM557" s="28"/>
      <c r="AN557" s="28"/>
      <c r="AO557" s="28"/>
      <c r="AP557" s="28"/>
      <c r="AQ557" s="28"/>
      <c r="AR557" s="28"/>
      <c r="AS557" s="28"/>
      <c r="AT557" s="28"/>
      <c r="AU557" s="28"/>
      <c r="AV557" s="28"/>
      <c r="AW557" s="28"/>
      <c r="AX557" s="28"/>
      <c r="AY557" s="29"/>
      <c r="AZ557" s="1"/>
    </row>
    <row r="558" spans="1:52" ht="15.75" customHeight="1">
      <c r="A558" s="1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  <c r="AB558" s="28"/>
      <c r="AC558" s="28"/>
      <c r="AD558" s="28"/>
      <c r="AE558" s="28"/>
      <c r="AF558" s="28"/>
      <c r="AG558" s="28"/>
      <c r="AH558" s="28"/>
      <c r="AI558" s="28"/>
      <c r="AJ558" s="28"/>
      <c r="AK558" s="28"/>
      <c r="AL558" s="28"/>
      <c r="AM558" s="28"/>
      <c r="AN558" s="28"/>
      <c r="AO558" s="28"/>
      <c r="AP558" s="28"/>
      <c r="AQ558" s="28"/>
      <c r="AR558" s="28"/>
      <c r="AS558" s="28"/>
      <c r="AT558" s="28"/>
      <c r="AU558" s="28"/>
      <c r="AV558" s="28"/>
      <c r="AW558" s="28"/>
      <c r="AX558" s="28"/>
      <c r="AY558" s="29"/>
      <c r="AZ558" s="1"/>
    </row>
    <row r="559" spans="1:52" ht="15.75" customHeight="1">
      <c r="A559" s="1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  <c r="AB559" s="28"/>
      <c r="AC559" s="28"/>
      <c r="AD559" s="28"/>
      <c r="AE559" s="28"/>
      <c r="AF559" s="28"/>
      <c r="AG559" s="28"/>
      <c r="AH559" s="28"/>
      <c r="AI559" s="28"/>
      <c r="AJ559" s="28"/>
      <c r="AK559" s="28"/>
      <c r="AL559" s="28"/>
      <c r="AM559" s="28"/>
      <c r="AN559" s="28"/>
      <c r="AO559" s="28"/>
      <c r="AP559" s="28"/>
      <c r="AQ559" s="28"/>
      <c r="AR559" s="28"/>
      <c r="AS559" s="28"/>
      <c r="AT559" s="28"/>
      <c r="AU559" s="28"/>
      <c r="AV559" s="28"/>
      <c r="AW559" s="28"/>
      <c r="AX559" s="28"/>
      <c r="AY559" s="29"/>
      <c r="AZ559" s="1"/>
    </row>
    <row r="560" spans="1:52" ht="15.75" customHeight="1">
      <c r="A560" s="1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  <c r="AC560" s="28"/>
      <c r="AD560" s="28"/>
      <c r="AE560" s="28"/>
      <c r="AF560" s="28"/>
      <c r="AG560" s="28"/>
      <c r="AH560" s="28"/>
      <c r="AI560" s="28"/>
      <c r="AJ560" s="28"/>
      <c r="AK560" s="28"/>
      <c r="AL560" s="28"/>
      <c r="AM560" s="28"/>
      <c r="AN560" s="28"/>
      <c r="AO560" s="28"/>
      <c r="AP560" s="28"/>
      <c r="AQ560" s="28"/>
      <c r="AR560" s="28"/>
      <c r="AS560" s="28"/>
      <c r="AT560" s="28"/>
      <c r="AU560" s="28"/>
      <c r="AV560" s="28"/>
      <c r="AW560" s="28"/>
      <c r="AX560" s="28"/>
      <c r="AY560" s="29"/>
      <c r="AZ560" s="1"/>
    </row>
    <row r="561" spans="1:52" ht="15.75" customHeight="1">
      <c r="A561" s="1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  <c r="AB561" s="28"/>
      <c r="AC561" s="28"/>
      <c r="AD561" s="28"/>
      <c r="AE561" s="28"/>
      <c r="AF561" s="28"/>
      <c r="AG561" s="28"/>
      <c r="AH561" s="28"/>
      <c r="AI561" s="28"/>
      <c r="AJ561" s="28"/>
      <c r="AK561" s="28"/>
      <c r="AL561" s="28"/>
      <c r="AM561" s="28"/>
      <c r="AN561" s="28"/>
      <c r="AO561" s="28"/>
      <c r="AP561" s="28"/>
      <c r="AQ561" s="28"/>
      <c r="AR561" s="28"/>
      <c r="AS561" s="28"/>
      <c r="AT561" s="28"/>
      <c r="AU561" s="28"/>
      <c r="AV561" s="28"/>
      <c r="AW561" s="28"/>
      <c r="AX561" s="28"/>
      <c r="AY561" s="29"/>
      <c r="AZ561" s="1"/>
    </row>
    <row r="562" spans="1:52" ht="15.75" customHeight="1">
      <c r="A562" s="1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28"/>
      <c r="AB562" s="28"/>
      <c r="AC562" s="28"/>
      <c r="AD562" s="28"/>
      <c r="AE562" s="28"/>
      <c r="AF562" s="28"/>
      <c r="AG562" s="28"/>
      <c r="AH562" s="28"/>
      <c r="AI562" s="28"/>
      <c r="AJ562" s="28"/>
      <c r="AK562" s="28"/>
      <c r="AL562" s="28"/>
      <c r="AM562" s="28"/>
      <c r="AN562" s="28"/>
      <c r="AO562" s="28"/>
      <c r="AP562" s="28"/>
      <c r="AQ562" s="28"/>
      <c r="AR562" s="28"/>
      <c r="AS562" s="28"/>
      <c r="AT562" s="28"/>
      <c r="AU562" s="28"/>
      <c r="AV562" s="28"/>
      <c r="AW562" s="28"/>
      <c r="AX562" s="28"/>
      <c r="AY562" s="29"/>
      <c r="AZ562" s="1"/>
    </row>
    <row r="563" spans="1:52" ht="15.75" customHeight="1">
      <c r="A563" s="1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  <c r="AB563" s="28"/>
      <c r="AC563" s="28"/>
      <c r="AD563" s="28"/>
      <c r="AE563" s="28"/>
      <c r="AF563" s="28"/>
      <c r="AG563" s="28"/>
      <c r="AH563" s="28"/>
      <c r="AI563" s="28"/>
      <c r="AJ563" s="28"/>
      <c r="AK563" s="28"/>
      <c r="AL563" s="28"/>
      <c r="AM563" s="28"/>
      <c r="AN563" s="28"/>
      <c r="AO563" s="28"/>
      <c r="AP563" s="28"/>
      <c r="AQ563" s="28"/>
      <c r="AR563" s="28"/>
      <c r="AS563" s="28"/>
      <c r="AT563" s="28"/>
      <c r="AU563" s="28"/>
      <c r="AV563" s="28"/>
      <c r="AW563" s="28"/>
      <c r="AX563" s="28"/>
      <c r="AY563" s="29"/>
      <c r="AZ563" s="1"/>
    </row>
    <row r="564" spans="1:52" ht="15.75" customHeight="1">
      <c r="A564" s="1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  <c r="AA564" s="28"/>
      <c r="AB564" s="28"/>
      <c r="AC564" s="28"/>
      <c r="AD564" s="28"/>
      <c r="AE564" s="28"/>
      <c r="AF564" s="28"/>
      <c r="AG564" s="28"/>
      <c r="AH564" s="28"/>
      <c r="AI564" s="28"/>
      <c r="AJ564" s="28"/>
      <c r="AK564" s="28"/>
      <c r="AL564" s="28"/>
      <c r="AM564" s="28"/>
      <c r="AN564" s="28"/>
      <c r="AO564" s="28"/>
      <c r="AP564" s="28"/>
      <c r="AQ564" s="28"/>
      <c r="AR564" s="28"/>
      <c r="AS564" s="28"/>
      <c r="AT564" s="28"/>
      <c r="AU564" s="28"/>
      <c r="AV564" s="28"/>
      <c r="AW564" s="28"/>
      <c r="AX564" s="28"/>
      <c r="AY564" s="29"/>
      <c r="AZ564" s="1"/>
    </row>
    <row r="565" spans="1:52" ht="15.75" customHeight="1">
      <c r="A565" s="1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/>
      <c r="AB565" s="28"/>
      <c r="AC565" s="28"/>
      <c r="AD565" s="28"/>
      <c r="AE565" s="28"/>
      <c r="AF565" s="28"/>
      <c r="AG565" s="28"/>
      <c r="AH565" s="28"/>
      <c r="AI565" s="28"/>
      <c r="AJ565" s="28"/>
      <c r="AK565" s="28"/>
      <c r="AL565" s="28"/>
      <c r="AM565" s="28"/>
      <c r="AN565" s="28"/>
      <c r="AO565" s="28"/>
      <c r="AP565" s="28"/>
      <c r="AQ565" s="28"/>
      <c r="AR565" s="28"/>
      <c r="AS565" s="28"/>
      <c r="AT565" s="28"/>
      <c r="AU565" s="28"/>
      <c r="AV565" s="28"/>
      <c r="AW565" s="28"/>
      <c r="AX565" s="28"/>
      <c r="AY565" s="29"/>
      <c r="AZ565" s="1"/>
    </row>
    <row r="566" spans="1:52" ht="15.75" customHeight="1">
      <c r="A566" s="1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  <c r="AA566" s="28"/>
      <c r="AB566" s="28"/>
      <c r="AC566" s="28"/>
      <c r="AD566" s="28"/>
      <c r="AE566" s="28"/>
      <c r="AF566" s="28"/>
      <c r="AG566" s="28"/>
      <c r="AH566" s="28"/>
      <c r="AI566" s="28"/>
      <c r="AJ566" s="28"/>
      <c r="AK566" s="28"/>
      <c r="AL566" s="28"/>
      <c r="AM566" s="28"/>
      <c r="AN566" s="28"/>
      <c r="AO566" s="28"/>
      <c r="AP566" s="28"/>
      <c r="AQ566" s="28"/>
      <c r="AR566" s="28"/>
      <c r="AS566" s="28"/>
      <c r="AT566" s="28"/>
      <c r="AU566" s="28"/>
      <c r="AV566" s="28"/>
      <c r="AW566" s="28"/>
      <c r="AX566" s="28"/>
      <c r="AY566" s="29"/>
      <c r="AZ566" s="1"/>
    </row>
    <row r="567" spans="1:52" ht="15.75" customHeight="1">
      <c r="A567" s="1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  <c r="AA567" s="28"/>
      <c r="AB567" s="28"/>
      <c r="AC567" s="28"/>
      <c r="AD567" s="28"/>
      <c r="AE567" s="28"/>
      <c r="AF567" s="28"/>
      <c r="AG567" s="28"/>
      <c r="AH567" s="28"/>
      <c r="AI567" s="28"/>
      <c r="AJ567" s="28"/>
      <c r="AK567" s="28"/>
      <c r="AL567" s="28"/>
      <c r="AM567" s="28"/>
      <c r="AN567" s="28"/>
      <c r="AO567" s="28"/>
      <c r="AP567" s="28"/>
      <c r="AQ567" s="28"/>
      <c r="AR567" s="28"/>
      <c r="AS567" s="28"/>
      <c r="AT567" s="28"/>
      <c r="AU567" s="28"/>
      <c r="AV567" s="28"/>
      <c r="AW567" s="28"/>
      <c r="AX567" s="28"/>
      <c r="AY567" s="29"/>
      <c r="AZ567" s="1"/>
    </row>
  </sheetData>
  <mergeCells count="15">
    <mergeCell ref="B184:AW184"/>
    <mergeCell ref="A1:AY1"/>
    <mergeCell ref="A2:AY2"/>
    <mergeCell ref="A3:AY3"/>
    <mergeCell ref="A4:AY4"/>
    <mergeCell ref="B5:AW5"/>
    <mergeCell ref="B539:AW539"/>
    <mergeCell ref="B540:AW540"/>
    <mergeCell ref="P547:AF547"/>
    <mergeCell ref="AV547:AY547"/>
    <mergeCell ref="A548:N550"/>
    <mergeCell ref="P548:AF549"/>
    <mergeCell ref="AV548:AY549"/>
    <mergeCell ref="P550:AF551"/>
    <mergeCell ref="AV550:AY551"/>
  </mergeCells>
  <printOptions horizontalCentered="1"/>
  <pageMargins left="0.59055118110236227" right="0.59055118110236227" top="0.59055118110236227" bottom="0.59055118110236227" header="0" footer="0"/>
  <pageSetup scale="50" orientation="portrait" r:id="rId1"/>
  <headerFooter>
    <oddFooter>&amp;REstado Analítico de Actividades Página &amp;P de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</vt:lpstr>
      <vt:lpstr>'F6'!OLE_LINK13</vt:lpstr>
      <vt:lpstr>'F6'!Print_Titles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Vasquez Carrillo Mayra Elena</dc:creator>
  <cp:lastModifiedBy>mvasquez</cp:lastModifiedBy>
  <cp:lastPrinted>2024-07-30T17:14:25Z</cp:lastPrinted>
  <dcterms:created xsi:type="dcterms:W3CDTF">2024-07-30T17:12:07Z</dcterms:created>
  <dcterms:modified xsi:type="dcterms:W3CDTF">2024-08-16T20:23:53Z</dcterms:modified>
</cp:coreProperties>
</file>