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36" i="1" l="1"/>
  <c r="AX447" i="1"/>
  <c r="AX454" i="1"/>
  <c r="AX149" i="1"/>
  <c r="AY41" i="1"/>
  <c r="AY40" i="1" s="1"/>
  <c r="AY135" i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Y478" i="1" s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161" i="1"/>
  <c r="AY81" i="1"/>
  <c r="AX416" i="1"/>
  <c r="AY494" i="1"/>
  <c r="AX403" i="1"/>
  <c r="AY502" i="1"/>
  <c r="AX436" i="1"/>
  <c r="AX35" i="1"/>
  <c r="AX81" i="1"/>
  <c r="AX478" i="1" l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7" i="1"/>
  <c r="AX8" i="1"/>
  <c r="AX7" i="1" s="1"/>
  <c r="AX372" i="1"/>
  <c r="AY477" i="1"/>
  <c r="AX477" i="1"/>
  <c r="AY184" i="1"/>
  <c r="AY186" i="1" l="1"/>
  <c r="AY539" i="1" s="1"/>
  <c r="AY540" i="1" s="1"/>
  <c r="AX186" i="1"/>
  <c r="AX539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<sst xmlns="http://schemas.openxmlformats.org/spreadsheetml/2006/main" count="1075" uniqueCount="1056">
  <si>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</si>
  <si>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</si>
  <si>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</si>
  <si>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</si>
  <si>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</si>
  <si>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</si>
  <si>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</si>
  <si>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</si>
  <si>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</si>
  <si>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</si>
  <si>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</si>
  <si>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</si>
  <si>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</si>
  <si>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</si>
  <si>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</si>
  <si>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</si>
  <si>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</si>
  <si>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</si>
  <si>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</si>
  <si>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</si>
  <si>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</si>
  <si>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</si>
  <si>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</si>
  <si>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</si>
  <si>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</si>
  <si>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</si>
  <si>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</si>
  <si>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</si>
  <si>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</si>
  <si>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</si>
  <si>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</si>
  <si>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</si>
  <si>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</si>
  <si>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</si>
  <si>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</si>
  <si>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</si>
  <si>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</si>
  <si>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</si>
  <si>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</si>
  <si>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</si>
  <si>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</si>
  <si>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</si>
  <si>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</si>
  <si>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</si>
  <si>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</si>
  <si>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</si>
  <si>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</si>
  <si>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</si>
  <si>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</si>
  <si>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</si>
  <si>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</si>
  <si>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</si>
  <si>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</si>
  <si>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</si>
  <si>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</si>
  <si>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</si>
  <si>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</si>
  <si>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</si>
  <si>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</si>
  <si>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</si>
  <si>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</si>
  <si>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</si>
  <si>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</si>
  <si>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</si>
  <si>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</si>
  <si>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</si>
  <si>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</si>
  <si>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</si>
  <si>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</si>
  <si>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</si>
  <si>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</si>
  <si>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</si>
  <si>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</si>
  <si>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</si>
  <si>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</si>
  <si>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</si>
  <si>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</si>
  <si>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</si>
  <si>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</si>
  <si>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</si>
  <si>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</si>
  <si>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</si>
  <si>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</si>
  <si>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</si>
  <si>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</si>
  <si>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</si>
  <si>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</si>
  <si>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</si>
  <si>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</si>
  <si>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</si>
  <si>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</si>
  <si>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</si>
  <si>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</si>
  <si>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</si>
  <si>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</si>
  <si>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</si>
  <si>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</si>
  <si>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</si>
  <si>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</si>
  <si>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</si>
  <si>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</si>
  <si>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</si>
  <si>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</si>
  <si>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</si>
  <si>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</si>
  <si>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</si>
  <si>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</si>
  <si>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</si>
  <si>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</si>
  <si>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</si>
  <si>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</si>
  <si>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</si>
  <si>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</si>
  <si>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</si>
  <si>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</si>
  <si>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</si>
  <si>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</si>
  <si>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</si>
  <si>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</si>
  <si>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</si>
  <si>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</si>
  <si>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</si>
  <si>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</si>
  <si>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</si>
  <si>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</si>
  <si>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</si>
  <si>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</si>
  <si>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</si>
  <si>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</si>
  <si>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</si>
  <si>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</si>
  <si>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</si>
  <si>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</si>
  <si>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</si>
  <si>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</si>
  <si>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</si>
  <si>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</si>
  <si>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</si>
  <si>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</si>
  <si>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</si>
  <si>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</si>
  <si>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</si>
  <si>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</si>
  <si>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</si>
  <si>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</si>
  <si>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</si>
  <si>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</si>
  <si>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</si>
  <si>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</si>
  <si>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</si>
  <si>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</si>
  <si>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</si>
  <si>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</si>
  <si>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</si>
  <si>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</si>
  <si>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</si>
  <si>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</si>
  <si>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</si>
  <si>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</si>
  <si>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</si>
  <si>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</si>
  <si>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</si>
  <si>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</si>
  <si>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</si>
  <si>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</si>
  <si>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</si>
  <si>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</si>
  <si>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</si>
  <si>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</si>
  <si>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</si>
  <si>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</si>
  <si>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</si>
  <si>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</si>
  <si>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</si>
  <si>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</si>
  <si>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</si>
  <si>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</si>
  <si>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</si>
  <si>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</si>
  <si>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</si>
  <si>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</si>
  <si>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</si>
  <si>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</si>
  <si>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</si>
  <si>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</si>
  <si>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</si>
  <si>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</si>
  <si>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</si>
  <si>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</si>
  <si>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</si>
  <si>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</si>
  <si>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</si>
  <si>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</si>
  <si>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</si>
  <si>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</si>
  <si>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</si>
  <si>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</si>
  <si>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</si>
  <si>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</si>
  <si>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</si>
  <si>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</si>
  <si>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</si>
  <si>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</si>
  <si>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</si>
  <si>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</si>
  <si>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</si>
  <si>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</si>
  <si>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</si>
  <si>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</si>
  <si>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</si>
  <si>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</si>
  <si>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</si>
  <si>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</si>
  <si>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</si>
  <si>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</si>
  <si>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</si>
  <si>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</si>
  <si>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</si>
  <si>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</si>
  <si>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</si>
  <si>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</si>
  <si>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</si>
  <si>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</si>
  <si>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</si>
  <si>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</si>
  <si>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</si>
  <si>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</si>
  <si>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</si>
  <si>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</si>
  <si>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</si>
  <si>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</si>
  <si>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</si>
  <si>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</si>
  <si>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</si>
  <si>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</si>
  <si>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</si>
  <si>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</si>
  <si>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</si>
  <si>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</si>
  <si>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</si>
  <si>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</si>
  <si>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</si>
  <si>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</si>
  <si>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</si>
  <si>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</si>
  <si>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</si>
  <si>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</si>
  <si>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</si>
  <si>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</si>
  <si>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</si>
  <si>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</si>
  <si>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</si>
  <si>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</si>
  <si>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</si>
  <si>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</si>
  <si>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</si>
  <si>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</si>
  <si>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</si>
  <si>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</si>
  <si>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</si>
  <si>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</si>
  <si>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</si>
  <si>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</si>
  <si>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</si>
  <si>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</si>
  <si>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</si>
  <si>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</si>
  <si>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</si>
  <si>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</si>
  <si>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</si>
  <si>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</si>
  <si>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</si>
  <si>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</si>
  <si>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</si>
  <si>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</si>
  <si>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</si>
  <si>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</si>
  <si>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</si>
  <si>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</si>
  <si>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</si>
  <si>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</si>
  <si>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</si>
  <si>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</si>
  <si>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</si>
  <si>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</si>
  <si>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</si>
  <si>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</si>
  <si>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</si>
  <si>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</si>
  <si>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</si>
  <si>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</si>
  <si>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</si>
  <si>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</si>
  <si>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</si>
  <si>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</si>
  <si>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</si>
  <si>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</si>
  <si>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</si>
  <si>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</si>
  <si>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</si>
  <si>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</si>
  <si>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</si>
  <si>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</si>
  <si>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</si>
  <si>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</si>
  <si>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</si>
  <si>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</si>
  <si>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</si>
  <si>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</si>
  <si>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</si>
  <si>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</si>
  <si>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</si>
  <si>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</si>
  <si>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</si>
  <si>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</si>
  <si>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</si>
  <si>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</si>
  <si>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</si>
  <si>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</si>
  <si>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</si>
  <si>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</si>
  <si>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</si>
  <si>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</si>
  <si>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</si>
  <si>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</si>
  <si>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</si>
  <si>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</si>
  <si>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</si>
  <si>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</si>
  <si>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</si>
  <si>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</si>
  <si>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</si>
  <si>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</si>
  <si>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</si>
  <si>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</si>
  <si>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</si>
  <si>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</si>
  <si>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</si>
  <si>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</si>
  <si>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</si>
  <si>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</si>
  <si>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</si>
  <si>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</si>
  <si>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</si>
  <si>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</si>
  <si>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</si>
  <si>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</si>
  <si>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</si>
  <si>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</si>
  <si>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</si>
  <si>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</si>
  <si>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</si>
  <si>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</si>
  <si>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</si>
  <si>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</si>
  <si>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</si>
  <si>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</si>
  <si>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</si>
  <si>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</si>
  <si>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</si>
  <si>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</si>
  <si>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</si>
  <si>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</si>
  <si>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</si>
  <si>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</si>
  <si>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</si>
  <si>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</si>
  <si>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</si>
  <si>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</si>
  <si>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</si>
  <si>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</si>
  <si>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</si>
  <si>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</si>
  <si>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</si>
  <si>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</si>
  <si>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</si>
  <si>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</si>
  <si>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</si>
  <si>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</si>
  <si>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</si>
  <si>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</si>
  <si>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</si>
  <si>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</si>
  <si>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</si>
  <si>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</si>
  <si>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</si>
  <si>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</si>
  <si>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</si>
  <si>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</si>
  <si>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</si>
  <si>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</si>
  <si>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</si>
  <si>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</si>
  <si>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</si>
  <si>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</si>
  <si>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</si>
  <si>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</si>
  <si>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</si>
  <si>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</si>
  <si>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</si>
  <si>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</si>
  <si>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</si>
  <si>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</si>
  <si>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</si>
  <si>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</si>
  <si>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</si>
  <si>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</si>
  <si>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</si>
  <si>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</si>
  <si>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</si>
  <si>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</si>
  <si>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</si>
  <si>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</si>
  <si>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</si>
  <si>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</si>
  <si>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</si>
  <si>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</si>
  <si>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</si>
  <si>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</si>
  <si>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</si>
  <si>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</si>
  <si>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</si>
  <si>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</si>
  <si>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</si>
  <si>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</si>
  <si>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</si>
  <si>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</si>
  <si>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</si>
  <si>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</si>
  <si>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</si>
  <si>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</si>
  <si>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</si>
  <si>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</si>
  <si>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</si>
  <si>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</si>
  <si>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</si>
  <si>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</si>
  <si>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</si>
  <si>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</si>
  <si>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</si>
  <si>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</si>
  <si>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</si>
  <si>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</si>
  <si>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</si>
  <si>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</si>
  <si>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</si>
  <si>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</si>
  <si>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</si>
  <si>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</si>
  <si>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</si>
  <si>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</si>
  <si>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</si>
  <si>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</si>
  <si>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</si>
  <si>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</si>
  <si>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</si>
  <si>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</si>
  <si>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</si>
  <si>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</si>
  <si>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</si>
  <si>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</si>
  <si>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</si>
  <si>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</si>
  <si>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</si>
  <si>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</si>
  <si>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</si>
  <si>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</si>
  <si>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</si>
  <si>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</si>
  <si>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</si>
  <si>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</si>
  <si>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</si>
  <si>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</si>
  <si>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</si>
  <si>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</si>
  <si>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</si>
  <si>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</si>
  <si>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</si>
  <si>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</si>
  <si>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</si>
  <si>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</si>
  <si>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</si>
  <si>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</si>
  <si>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</si>
  <si>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</si>
  <si>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</si>
  <si>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</si>
  <si>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</si>
  <si>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</si>
  <si>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</si>
  <si>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</si>
  <si>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</si>
  <si>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</si>
  <si>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</si>
  <si>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</si>
  <si>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</si>
  <si>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</si>
  <si>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</si>
  <si>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</si>
  <si>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</si>
  <si>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</si>
  <si>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</si>
  <si>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</si>
  <si>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</si>
  <si>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</si>
  <si>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</si>
  <si>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</si>
  <si>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</si>
  <si>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</si>
  <si>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</si>
  <si>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</si>
  <si>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</si>
  <si>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</si>
  <si>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</si>
  <si>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</si>
  <si>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</si>
  <si>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</si>
  <si>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</si>
  <si>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</si>
  <si>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</si>
  <si>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</si>
  <si>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</si>
  <si>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</si>
  <si>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</si>
  <si>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</si>
  <si>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</si>
  <si>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</si>
  <si>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</si>
  <si>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</si>
  <si>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</si>
  <si>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</si>
  <si>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</si>
  <si>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</si>
  <si>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</si>
  <si>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</si>
  <si>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</si>
  <si>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</si>
  <si>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</si>
  <si>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</si>
  <si>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</si>
  <si>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</si>
  <si>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</si>
  <si>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</si>
  <si>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</si>
  <si>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</si>
  <si>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</si>
  <si>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</si>
  <si>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</si>
  <si>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</si>
  <si>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</si>
  <si>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</si>
  <si>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</si>
  <si>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</si>
  <si>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</si>
  <si>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</si>
  <si>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</si>
  <si>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</si>
  <si>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</si>
  <si>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</si>
  <si>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</si>
  <si>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</si>
  <si>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</si>
  <si>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</si>
  <si>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</si>
  <si>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</si>
  <si>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</si>
  <si>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</si>
  <si>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</si>
  <si>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</si>
  <si>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</si>
  <si>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</si>
  <si>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</si>
  <si>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</si>
  <si>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</si>
  <si>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</si>
  <si>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</si>
  <si>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</si>
  <si>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</si>
  <si>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</si>
  <si>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</si>
  <si>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</si>
  <si>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</si>
  <si>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</si>
  <si>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</si>
  <si>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</si>
  <si>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</si>
  <si>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</si>
  <si>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</si>
  <si>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</si>
  <si>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</si>
  <si>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</si>
  <si>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</si>
  <si>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</si>
  <si>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</si>
  <si>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</si>
  <si>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</si>
  <si>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</si>
  <si>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</si>
  <si>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</si>
  <si>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</si>
  <si>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</si>
  <si>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</si>
  <si>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</si>
  <si>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</si>
  <si>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</si>
  <si>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</si>
  <si>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</si>
  <si>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</si>
  <si>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</si>
  <si>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</si>
  <si>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</si>
  <si>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</si>
  <si>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</si>
  <si>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</si>
  <si>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</si>
  <si>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</si>
  <si>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</si>
  <si>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</si>
  <si>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</si>
  <si>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</si>
  <si>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</si>
  <si>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</si>
  <si>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</si>
  <si>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</si>
  <si>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</si>
  <si>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</si>
  <si>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</si>
  <si>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</si>
  <si>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</si>
  <si>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</si>
  <si>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</si>
  <si>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</si>
  <si>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</si>
  <si>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</si>
  <si>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</si>
  <si>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</si>
  <si>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</si>
  <si>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</si>
  <si>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</si>
  <si>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</si>
  <si>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</si>
  <si>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</si>
  <si>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</si>
  <si>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</si>
  <si>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</si>
  <si>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</si>
  <si>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</si>
  <si>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</si>
  <si>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</si>
  <si>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</si>
  <si>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</si>
  <si>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</si>
  <si>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</si>
  <si>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</si>
  <si>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</si>
  <si>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</si>
  <si>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</si>
  <si>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</si>
  <si>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</si>
  <si>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</si>
  <si>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</si>
  <si>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</si>
  <si>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</si>
  <si>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</si>
  <si>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</si>
  <si>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</si>
  <si>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</si>
  <si>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</si>
  <si>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</si>
  <si>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</si>
  <si>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</si>
  <si>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</si>
  <si>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</si>
  <si>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</si>
  <si>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</si>
  <si>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</si>
  <si>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</si>
  <si>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</si>
  <si>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</si>
  <si>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</si>
  <si>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</si>
  <si>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</si>
  <si>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</si>
  <si>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</si>
  <si>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</si>
  <si>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</si>
  <si>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</si>
  <si>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</si>
  <si>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</si>
  <si>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</si>
  <si>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</si>
  <si>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</si>
  <si>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</si>
  <si>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</si>
  <si>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</si>
  <si>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</si>
  <si>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</si>
  <si>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</si>
  <si>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</si>
  <si>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</si>
  <si>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</si>
  <si>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</si>
  <si>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</si>
  <si>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</si>
  <si>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</si>
  <si>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</si>
  <si>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</si>
  <si>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</si>
  <si>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</si>
  <si>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</si>
  <si>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</si>
  <si>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</si>
  <si>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</si>
  <si>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</si>
  <si>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</si>
  <si>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</si>
  <si>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</si>
  <si>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</si>
  <si>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</si>
  <si>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</si>
  <si>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</si>
  <si>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</si>
  <si>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</si>
  <si>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</si>
  <si>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</si>
  <si>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</si>
  <si>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</si>
  <si>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</si>
  <si>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</si>
  <si>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</si>
  <si>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</si>
  <si>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</si>
  <si>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</si>
  <si>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</si>
  <si>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</si>
  <si>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</si>
  <si>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</si>
  <si>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</si>
  <si>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</si>
  <si>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</si>
  <si>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</si>
  <si>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</si>
  <si>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</si>
  <si>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</si>
  <si>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</si>
  <si>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</si>
  <si>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</si>
  <si>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</si>
  <si>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</si>
  <si>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</si>
  <si>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</si>
  <si>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</si>
  <si>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</si>
  <si>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</si>
  <si>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</si>
  <si>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</si>
  <si>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</si>
  <si>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</si>
  <si>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</si>
  <si>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</si>
  <si>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</si>
  <si>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</si>
  <si>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</si>
  <si>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</si>
  <si>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</si>
  <si>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</si>
  <si>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</si>
  <si>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</si>
  <si>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</si>
  <si>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</si>
  <si>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</si>
  <si>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</si>
  <si>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</si>
  <si>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</si>
  <si>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</si>
  <si>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</si>
  <si>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</si>
  <si>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</si>
  <si>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</si>
  <si>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</si>
  <si>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</si>
  <si>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</si>
  <si>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</si>
  <si>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</si>
  <si>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</si>
  <si>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</si>
  <si>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</si>
  <si>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</si>
  <si>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</si>
  <si>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</si>
  <si>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</si>
  <si>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</si>
  <si>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</si>
  <si>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</si>
  <si>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</si>
  <si>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</si>
  <si>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</si>
  <si>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</si>
  <si>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</si>
  <si>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</si>
  <si>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</si>
  <si>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</si>
  <si>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</si>
  <si>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</si>
  <si>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</si>
  <si>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</si>
  <si>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</si>
  <si>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</si>
  <si>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</si>
  <si>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</si>
  <si>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</si>
  <si>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</si>
  <si>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</si>
  <si>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</si>
  <si>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</si>
  <si>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</si>
  <si>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</si>
  <si>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</si>
  <si>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</si>
  <si>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</si>
  <si>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</si>
  <si>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</si>
  <si>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</si>
  <si>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</si>
  <si>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</si>
  <si>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</si>
  <si>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</si>
  <si>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</si>
  <si>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</si>
  <si>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</si>
  <si>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</si>
  <si>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</si>
  <si>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</si>
  <si>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</si>
  <si>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</si>
  <si>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</si>
  <si>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</si>
  <si>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</si>
  <si>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</si>
  <si>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</si>
  <si>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</si>
  <si>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</si>
  <si>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</si>
  <si>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</si>
  <si>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</si>
  <si>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</si>
  <si>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</si>
  <si>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</si>
  <si>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</si>
  <si>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</si>
  <si>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</si>
  <si>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</si>
  <si>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</si>
  <si>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</si>
  <si>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</si>
  <si>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</si>
  <si>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</si>
  <si>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</si>
  <si>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</si>
  <si>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</si>
  <si>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</si>
  <si>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</si>
  <si>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</si>
  <si>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</si>
  <si>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</si>
  <si>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</si>
  <si>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</si>
  <si>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</si>
  <si>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</si>
  <si>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</si>
  <si>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</si>
  <si>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</si>
  <si>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</si>
  <si>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</si>
  <si>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</si>
  <si>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</si>
  <si>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</si>
  <si>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</si>
  <si>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</si>
  <si>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</si>
  <si>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</si>
  <si>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</si>
  <si>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</si>
  <si>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</si>
  <si>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</si>
  <si>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</si>
  <si>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</si>
  <si>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</si>
  <si>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</si>
  <si>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</si>
  <si>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</si>
  <si>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</si>
  <si>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</si>
  <si>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</si>
  <si>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</si>
  <si>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</si>
  <si>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</si>
  <si>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</si>
  <si>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</si>
  <si>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</si>
  <si>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</si>
  <si>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</si>
  <si>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</si>
  <si>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</si>
  <si>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</si>
  <si>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</si>
  <si>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</si>
  <si>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</si>
  <si>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</si>
  <si>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</si>
  <si>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</si>
  <si>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</si>
  <si>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</si>
  <si>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</si>
  <si>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</si>
  <si>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</si>
  <si>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</si>
  <si>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</si>
  <si>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</si>
  <si>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</si>
  <si>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</si>
  <si>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</si>
  <si>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</si>
  <si>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</si>
  <si>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</si>
  <si>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</si>
  <si>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</si>
  <si>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</si>
  <si>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</si>
  <si>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</si>
  <si>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</si>
  <si>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</si>
  <si>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</si>
  <si>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</si>
  <si>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</si>
  <si>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</si>
  <si>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</si>
  <si>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</si>
  <si>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</si>
  <si>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</si>
  <si>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</si>
  <si>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</si>
  <si>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</si>
  <si>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</si>
  <si>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</si>
  <si>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</si>
  <si>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</si>
  <si>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</si>
  <si>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</si>
  <si>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</si>
  <si>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</si>
  <si>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</si>
  <si>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</si>
  <si>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</si>
  <si>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</si>
  <si>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</si>
  <si>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</si>
  <si>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</si>
  <si>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</si>
  <si>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</si>
  <si>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</si>
  <si>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</si>
  <si>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</si>
  <si>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</si>
  <si>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</si>
  <si>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</si>
  <si>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</si>
  <si>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</si>
  <si>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</si>
  <si>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</si>
  <si>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</si>
  <si>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</si>
  <si>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</si>
  <si>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</si>
  <si>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</si>
  <si>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</si>
  <si>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</si>
  <si>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</si>
  <si>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</si>
  <si>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</si>
  <si>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</si>
  <si>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</si>
  <si>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</si>
  <si>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</si>
  <si>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</si>
  <si>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</si>
  <si>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</si>
  <si>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</si>
  <si>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</si>
  <si>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</si>
  <si>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</si>
  <si>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</si>
  <si>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</si>
  <si>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</si>
  <si>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</si>
  <si>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</si>
  <si>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</si>
  <si>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</si>
  <si>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</si>
  <si>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</si>
  <si>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</si>
  <si>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</si>
  <si>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</si>
  <si>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</si>
  <si>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</si>
  <si>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</si>
  <si>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</si>
  <si>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</si>
  <si>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</si>
  <si>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</si>
  <si>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</si>
  <si>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</si>
  <si>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</si>
  <si>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</si>
  <si>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</si>
  <si>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</si>
  <si>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</si>
  <si>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</si>
  <si>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</si>
  <si>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</si>
  <si>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</si>
  <si>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</si>
  <si>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</si>
  <si>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</si>
  <si>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</si>
  <si>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</si>
  <si>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</si>
  <si>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</si>
  <si>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</si>
  <si>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</si>
  <si>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</si>
  <si>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</si>
  <si>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</si>
  <si>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</si>
  <si>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</si>
  <si>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</si>
  <si>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</si>
  <si>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</si>
  <si>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</si>
  <si>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</si>
  <si>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</si>
  <si>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</si>
  <si>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</si>
  <si>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</si>
  <si>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</si>
  <si>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</si>
  <si>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</si>
  <si>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</si>
  <si>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</si>
  <si>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</si>
  <si>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ENERO DE 2023</t>
  </si>
  <si>
    <t>L.A.E. JESUS PABLO LEMUS NAVARRO</t>
  </si>
  <si>
    <t>MTRO. LUIS GARCÌA SOTELO</t>
  </si>
  <si>
    <t>PRESIDENTE MUNICIPAL</t>
  </si>
  <si>
    <t>TESORERO MUNICIPAL</t>
  </si>
  <si>
    <t>ASEJ2023-01-04-05-2023-1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</si>
</sst>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1000632800.4299999</v>
      </c>
      <c r="AY7" s="13">
        <f>AY8+AY29+AY35+AY40+AY72+AY81+AY102</f>
        <v>3945727859.0200009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825340025.38999999</v>
      </c>
      <c r="AY8" s="15">
        <f>AY9+AY11+AY15+AY16+AY17+AY18+AY19+AY25+AY27</f>
        <v>2415481687.9800005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655359.53</v>
      </c>
      <c r="AY9" s="17">
        <f>SUM(AY10)</f>
        <v>45723940.259999998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655359.53</v>
      </c>
      <c r="AY10" s="20">
        <v>45723940.259999998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801809903.02999997</v>
      </c>
      <c r="AY11" s="17">
        <f>SUM(AY12:AY14)</f>
        <v>2190440156.5599999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726800658.64999998</v>
      </c>
      <c r="AY12" s="20">
        <v>1421731776.4100001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74195194.950000003</v>
      </c>
      <c r="AY13" s="20">
        <v>707016100.53999996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814049.43</v>
      </c>
      <c r="AY14" s="20">
        <v>61692279.609999999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20175806</v>
      </c>
      <c r="AY19" s="17">
        <f>SUM(AY20:AY24)</f>
        <v>162087979.54999998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6324692.2400000002</v>
      </c>
      <c r="AY20" s="20">
        <v>47998806.770000003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27743.25</v>
      </c>
      <c r="AY21" s="20">
        <v>276632.40999999997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7712004.54</v>
      </c>
      <c r="AY22" s="20">
        <v>71250096.739999995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2434577.9700000002</v>
      </c>
      <c r="AY23" s="20">
        <v>13871039.26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3676788</v>
      </c>
      <c r="AY24" s="20">
        <v>28691404.370000001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2698956.83</v>
      </c>
      <c r="AY27" s="17">
        <f>SUM(AY28)</f>
        <v>17229611.609999999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2698956.83</v>
      </c>
      <c r="AY28" s="20">
        <v>17229611.609999999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3541.54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3404.54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3404.54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135914214.44</v>
      </c>
      <c r="AY40" s="15">
        <f>AY41+AY46+AY47+AY62+AY68+AY70</f>
        <v>1195541001.8000002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65629803.399999999</v>
      </c>
      <c r="AY41" s="17">
        <f>SUM(AY42:AY45)</f>
        <v>356461087.73000002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25116631.120000001</v>
      </c>
      <c r="AY42" s="20">
        <v>177753865.77000001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4791285.3499999996</v>
      </c>
      <c r="AY43" s="20">
        <v>28518224.27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21787584.969999999</v>
      </c>
      <c r="AY44" s="20">
        <v>52054855.109999999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13934301.960000001</v>
      </c>
      <c r="AY45" s="20">
        <v>98134142.579999998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62958192.009999998</v>
      </c>
      <c r="AY47" s="17">
        <f>SUM(AY48:AY61)</f>
        <v>751090292.89999998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18391156.850000001</v>
      </c>
      <c r="AY48" s="20">
        <v>122301160.62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5575895.2599999998</v>
      </c>
      <c r="AY49" s="20">
        <v>50591856.890000001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16099156.119999999</v>
      </c>
      <c r="AY50" s="20">
        <v>344788102.85000002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643008.81999999995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178248.57</v>
      </c>
      <c r="AY52" s="20">
        <v>2904533.44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5108384.84</v>
      </c>
      <c r="AY53" s="20">
        <v>64767330.859999999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46468.12</v>
      </c>
      <c r="AY54" s="20">
        <v>3915635.9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1231339</v>
      </c>
      <c r="AY55" s="20">
        <v>12749861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1408926.4</v>
      </c>
      <c r="AY56" s="20">
        <v>7456013.25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4573770</v>
      </c>
      <c r="AY58" s="20">
        <v>70199292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1530331</v>
      </c>
      <c r="AY59" s="20">
        <v>15093940.66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7701796.8499999996</v>
      </c>
      <c r="AY60" s="20">
        <v>44838476.609999999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1112719</v>
      </c>
      <c r="AY61" s="20">
        <v>10841080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3075241.16</v>
      </c>
      <c r="AY62" s="17">
        <f>SUM(AY63:AY67)</f>
        <v>39464095.159999996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730850.01</v>
      </c>
      <c r="AY63" s="20">
        <v>14494083.140000001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655160.28</v>
      </c>
      <c r="AY64" s="20">
        <v>4072942.54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630908.88</v>
      </c>
      <c r="AY65" s="20">
        <v>13287791.4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100379.85</v>
      </c>
      <c r="AY66" s="20">
        <v>840932.26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957942.14</v>
      </c>
      <c r="AY67" s="20">
        <v>6768345.8200000003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4250977.87</v>
      </c>
      <c r="AY70" s="17">
        <f>SUM(AY71)</f>
        <v>48525526.009999998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4250977.87</v>
      </c>
      <c r="AY71" s="20">
        <v>48525526.009999998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27351787.02</v>
      </c>
      <c r="AY72" s="15">
        <f>AY73+AY76+AY77+AY78+AY80</f>
        <v>160655615.90000001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27351787.02</v>
      </c>
      <c r="AY73" s="17">
        <f>SUM(AY74:AY75)</f>
        <v>160655615.90000001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5010</v>
      </c>
      <c r="AY74" s="20">
        <v>225852.5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27346777.02</v>
      </c>
      <c r="AY75" s="20">
        <v>160429763.40000001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12026773.579999998</v>
      </c>
      <c r="AY81" s="15">
        <f>AY82+AY83+AY85+AY87+AY89+AY91+AY93+AY94+AY100</f>
        <v>174046011.79999998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11378150.949999999</v>
      </c>
      <c r="AY83" s="17">
        <f>SUM(AY84)</f>
        <v>151627927.25999999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11378150.949999999</v>
      </c>
      <c r="AY84" s="20">
        <v>151627927.25999999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504325.44</v>
      </c>
      <c r="AY85" s="17">
        <f>SUM(AY86)</f>
        <v>4515913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504325.44</v>
      </c>
      <c r="AY86" s="20">
        <v>4515913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85.64</v>
      </c>
      <c r="AY87" s="17">
        <f>SUM(AY88)</f>
        <v>160943.45000000001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85.64</v>
      </c>
      <c r="AY88" s="20">
        <v>160943.45000000001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12369.69</v>
      </c>
      <c r="AY94" s="17">
        <f>SUM(AY95:AY99)</f>
        <v>646042.15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12369.69</v>
      </c>
      <c r="AY95" s="20">
        <v>646042.15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131841.85999999999</v>
      </c>
      <c r="AY100" s="17">
        <f>SUM(AY101)</f>
        <v>17095185.940000001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131841.85999999999</v>
      </c>
      <c r="AY101" s="20">
        <v>17095185.940000001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463503120.69999999</v>
      </c>
      <c r="AY117" s="13">
        <f>AY118+AY149</f>
        <v>6118717410.5299988</v>
      </c>
    </row>
    <row r="118" spans="1:52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463503120.69999999</v>
      </c>
      <c r="AY118" s="15">
        <f>AY119+AY132+AY135+AY140+AY146</f>
        <v>6118717410.5299988</v>
      </c>
    </row>
    <row r="119" spans="1:52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332416994.37</v>
      </c>
      <c r="AY119" s="17">
        <f>SUM(AY120:AY131)</f>
        <v>4668006109.3999996</v>
      </c>
    </row>
    <row r="120" spans="1:52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181701834.12</v>
      </c>
      <c r="AY120" s="20">
        <v>2214611188.5999999</v>
      </c>
    </row>
    <row r="121" spans="1:52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29082362.59</v>
      </c>
      <c r="AY121" s="20">
        <v>349875759.13999999</v>
      </c>
    </row>
    <row r="122" spans="1:52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40870904.700000003</v>
      </c>
      <c r="AY122" s="20">
        <v>491070154.35000002</v>
      </c>
    </row>
    <row r="123" spans="1:52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5465560.8200000003</v>
      </c>
      <c r="AY125" s="20">
        <v>62304165.82</v>
      </c>
    </row>
    <row r="126" spans="1:52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3062717.77</v>
      </c>
      <c r="AY128" s="20">
        <v>30141679.469999999</v>
      </c>
    </row>
    <row r="129" spans="1:51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5580562.8899999997</v>
      </c>
      <c r="AY129" s="20">
        <v>688694803.95000005</v>
      </c>
    </row>
    <row r="130" spans="1:51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5144777.5199999996</v>
      </c>
    </row>
    <row r="131" spans="1:51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66653051.479999997</v>
      </c>
      <c r="AY131" s="20">
        <v>826163580.54999995</v>
      </c>
    </row>
    <row r="132" spans="1:51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117499811.38</v>
      </c>
      <c r="AY132" s="17">
        <f>SUM(AY133:AY134)</f>
        <v>1156723424.8899999</v>
      </c>
    </row>
    <row r="133" spans="1:51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14480161.550000001</v>
      </c>
      <c r="AY133" s="20">
        <v>122663823.59</v>
      </c>
    </row>
    <row r="134" spans="1:51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103019649.83</v>
      </c>
      <c r="AY134" s="20">
        <v>1034059601.3</v>
      </c>
    </row>
    <row r="135" spans="1:51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7089339.1500000004</v>
      </c>
      <c r="AY135" s="17">
        <f>SUM(AY136:AY139)</f>
        <v>224337001.58000001</v>
      </c>
    </row>
    <row r="136" spans="1:51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7089339.1500000004</v>
      </c>
      <c r="AY137" s="20">
        <v>224337001.58000001</v>
      </c>
    </row>
    <row r="138" spans="1:51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6496975.8000000007</v>
      </c>
      <c r="AY140" s="17">
        <f>SUM(AY141:AY145)</f>
        <v>69650874.659999996</v>
      </c>
    </row>
    <row r="141" spans="1:51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354.3</v>
      </c>
      <c r="AY141" s="20">
        <v>5028119.4400000004</v>
      </c>
    </row>
    <row r="142" spans="1:51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740282.64</v>
      </c>
      <c r="AY142" s="20">
        <v>8518471.5500000007</v>
      </c>
    </row>
    <row r="143" spans="1:51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5756338.8600000003</v>
      </c>
      <c r="AY143" s="20">
        <v>56104283.670000002</v>
      </c>
    </row>
    <row r="144" spans="1:51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1464135921.1299999</v>
      </c>
      <c r="AY184" s="27">
        <f>AY7+AY117+AY161</f>
        <v>10064445269.549999</v>
      </c>
    </row>
    <row r="185" spans="1:52" ht="18.7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608784009.94000006</v>
      </c>
      <c r="AY186" s="13">
        <f>AY187+AY222+AY287</f>
        <v>7173718193.1400003</v>
      </c>
    </row>
    <row r="187" spans="1:52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404328254.25999999</v>
      </c>
      <c r="AY187" s="15">
        <f>AY188+AY193+AY198+AY207+AY212+AY219</f>
        <v>4680561853.71</v>
      </c>
    </row>
    <row r="188" spans="1:52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211900136.56999999</v>
      </c>
      <c r="AY188" s="17">
        <f>SUM(AY189:AY192)</f>
        <v>2525925351.6000004</v>
      </c>
    </row>
    <row r="189" spans="1:52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1702209.16</v>
      </c>
      <c r="AY189" s="20">
        <v>20125360.84</v>
      </c>
    </row>
    <row r="190" spans="1:52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210197927.41</v>
      </c>
      <c r="AY191" s="20">
        <v>2505799990.7600002</v>
      </c>
    </row>
    <row r="192" spans="1:52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27560195.120000001</v>
      </c>
      <c r="AY193" s="17">
        <f>SUM(AY194:AY197)</f>
        <v>338650705.45999998</v>
      </c>
    </row>
    <row r="194" spans="1:51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99200</v>
      </c>
      <c r="AY194" s="20">
        <v>21080218.829999998</v>
      </c>
    </row>
    <row r="195" spans="1:51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27460995.120000001</v>
      </c>
      <c r="AY195" s="20">
        <v>317570486.63</v>
      </c>
    </row>
    <row r="196" spans="1:51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9559121.4100000001</v>
      </c>
      <c r="AY198" s="17">
        <f>SUM(AY199:AY206)</f>
        <v>518851526.35000002</v>
      </c>
    </row>
    <row r="199" spans="1:51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8292649.0899999999</v>
      </c>
      <c r="AY199" s="20">
        <v>83669000.420000002</v>
      </c>
    </row>
    <row r="200" spans="1:51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428498.48</v>
      </c>
      <c r="AY200" s="20">
        <v>417820809.31999999</v>
      </c>
    </row>
    <row r="201" spans="1:51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837973.84</v>
      </c>
      <c r="AY201" s="20">
        <v>17361716.609999999</v>
      </c>
    </row>
    <row r="202" spans="1:51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106952761.44</v>
      </c>
      <c r="AY207" s="17">
        <f>SUM(AY208:AY211)</f>
        <v>893784595.58999991</v>
      </c>
    </row>
    <row r="208" spans="1:51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55380975.259999998</v>
      </c>
      <c r="AY208" s="20">
        <v>639493482.38999999</v>
      </c>
    </row>
    <row r="209" spans="1:51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7784974.3899999997</v>
      </c>
      <c r="AY209" s="20">
        <v>82354532.049999997</v>
      </c>
    </row>
    <row r="210" spans="1:51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4608426.75</v>
      </c>
      <c r="AY210" s="20">
        <v>53796658.030000001</v>
      </c>
    </row>
    <row r="211" spans="1:51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39178385.039999999</v>
      </c>
      <c r="AY211" s="20">
        <v>118139923.12</v>
      </c>
    </row>
    <row r="212" spans="1:51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48356039.720000006</v>
      </c>
      <c r="AY212" s="17">
        <f>SUM(AY213:AY218)</f>
        <v>403349674.70999998</v>
      </c>
    </row>
    <row r="213" spans="1:51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2625946.7999999998</v>
      </c>
    </row>
    <row r="215" spans="1:51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2545979.52</v>
      </c>
      <c r="AY216" s="20">
        <v>37555730.030000001</v>
      </c>
    </row>
    <row r="217" spans="1:51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24500</v>
      </c>
      <c r="AY217" s="20">
        <v>306000</v>
      </c>
    </row>
    <row r="218" spans="1:51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45785560.200000003</v>
      </c>
      <c r="AY218" s="20">
        <v>362617777.95999998</v>
      </c>
    </row>
    <row r="219" spans="1:51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5020.47</v>
      </c>
      <c r="AY222" s="15">
        <f>AY223+AY232+AY236+AY246+AY256+AY264+AY267+AY273+AY277</f>
        <v>417880884.38999999</v>
      </c>
    </row>
    <row r="223" spans="1:51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108</v>
      </c>
      <c r="AY223" s="17">
        <f>SUM(AY224:AY231)</f>
        <v>53126947.149999991</v>
      </c>
    </row>
    <row r="224" spans="1:51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108</v>
      </c>
      <c r="AY224" s="20">
        <v>9542100.0399999991</v>
      </c>
    </row>
    <row r="225" spans="1:51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10489.44</v>
      </c>
    </row>
    <row r="226" spans="1:51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2520284.21</v>
      </c>
    </row>
    <row r="228" spans="1:51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3308883.51</v>
      </c>
    </row>
    <row r="229" spans="1:51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0</v>
      </c>
      <c r="AY229" s="20">
        <v>19277514.25</v>
      </c>
    </row>
    <row r="230" spans="1:51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238900.12</v>
      </c>
    </row>
    <row r="231" spans="1:51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4912.47</v>
      </c>
      <c r="AY232" s="17">
        <f>SUM(AY233:AY235)</f>
        <v>21037825.57</v>
      </c>
    </row>
    <row r="233" spans="1:51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1763.47</v>
      </c>
      <c r="AY233" s="20">
        <v>18493469.399999999</v>
      </c>
    </row>
    <row r="234" spans="1:51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2513044.64</v>
      </c>
    </row>
    <row r="235" spans="1:51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3149</v>
      </c>
      <c r="AY235" s="20">
        <v>31311.53</v>
      </c>
    </row>
    <row r="236" spans="1:51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2340876.1899999995</v>
      </c>
    </row>
    <row r="237" spans="1:51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2326404.48</v>
      </c>
    </row>
    <row r="238" spans="1:51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5138.13</v>
      </c>
    </row>
    <row r="239" spans="1:51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5144.8599999999997</v>
      </c>
    </row>
    <row r="244" spans="1:51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0</v>
      </c>
      <c r="AY246" s="17">
        <f>SUM(AY247:AY255)</f>
        <v>59777869.670000002</v>
      </c>
    </row>
    <row r="247" spans="1:51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1193030.6100000001</v>
      </c>
    </row>
    <row r="248" spans="1:51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689908.12</v>
      </c>
    </row>
    <row r="249" spans="1:51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127997.97</v>
      </c>
    </row>
    <row r="250" spans="1:51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134929.67000000001</v>
      </c>
    </row>
    <row r="251" spans="1:51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29661.01</v>
      </c>
    </row>
    <row r="252" spans="1:51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0</v>
      </c>
      <c r="AY252" s="20">
        <v>8552323.3300000001</v>
      </c>
    </row>
    <row r="253" spans="1:51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4161051.63</v>
      </c>
    </row>
    <row r="254" spans="1:51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360894.26</v>
      </c>
    </row>
    <row r="255" spans="1:51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44528073.07</v>
      </c>
    </row>
    <row r="256" spans="1:51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0</v>
      </c>
      <c r="AY256" s="17">
        <f>SUM(AY257:AY263)</f>
        <v>25498246.520000003</v>
      </c>
    </row>
    <row r="257" spans="1:51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5697.88</v>
      </c>
    </row>
    <row r="258" spans="1:51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300296.61</v>
      </c>
    </row>
    <row r="259" spans="1:51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11092457.65</v>
      </c>
    </row>
    <row r="260" spans="1:51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9762507.5899999999</v>
      </c>
    </row>
    <row r="261" spans="1:51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626189.68999999994</v>
      </c>
    </row>
    <row r="263" spans="1:51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168647.25</v>
      </c>
    </row>
    <row r="264" spans="1:51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0</v>
      </c>
      <c r="AY264" s="17">
        <f>SUM(AY265:AY266)</f>
        <v>180119760.83000001</v>
      </c>
    </row>
    <row r="265" spans="1:51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0</v>
      </c>
      <c r="AY265" s="20">
        <v>180119760.83000001</v>
      </c>
    </row>
    <row r="266" spans="1:51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0</v>
      </c>
      <c r="AY267" s="17">
        <f>SUM(AY268:AY272)</f>
        <v>52562295.82</v>
      </c>
    </row>
    <row r="268" spans="1:51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36558171.189999998</v>
      </c>
    </row>
    <row r="269" spans="1:51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15575895.93</v>
      </c>
    </row>
    <row r="270" spans="1:51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408371.6</v>
      </c>
    </row>
    <row r="271" spans="1:51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5908.6</v>
      </c>
    </row>
    <row r="272" spans="1:51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5130705.4000000004</v>
      </c>
    </row>
    <row r="274" spans="1:51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5130705.4000000004</v>
      </c>
    </row>
    <row r="276" spans="1:51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0</v>
      </c>
      <c r="AY277" s="17">
        <f>SUM(AY278:AY286)</f>
        <v>18286357.239999998</v>
      </c>
    </row>
    <row r="278" spans="1:51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0</v>
      </c>
      <c r="AY278" s="20">
        <v>3112032.23</v>
      </c>
    </row>
    <row r="279" spans="1:51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754987.05</v>
      </c>
    </row>
    <row r="280" spans="1:51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18073.490000000002</v>
      </c>
    </row>
    <row r="281" spans="1:51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2229770.27</v>
      </c>
    </row>
    <row r="282" spans="1:51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11948</v>
      </c>
    </row>
    <row r="283" spans="1:51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0</v>
      </c>
      <c r="AY283" s="20">
        <v>10164526.92</v>
      </c>
    </row>
    <row r="284" spans="1:51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1987662.54</v>
      </c>
    </row>
    <row r="286" spans="1:51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7356.74</v>
      </c>
    </row>
    <row r="287" spans="1:51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204450735.21000001</v>
      </c>
      <c r="AY287" s="15">
        <f>AY288+AY298+AY308+AY318+AY328+AY338+AY346+AY356+AY362</f>
        <v>2075275455.0399997</v>
      </c>
    </row>
    <row r="288" spans="1:51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16388375.369999999</v>
      </c>
      <c r="AY288" s="17">
        <v>210121878.72</v>
      </c>
    </row>
    <row r="289" spans="1:51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16388375.369999999</v>
      </c>
      <c r="AY289" s="20">
        <v>188369611.41999999</v>
      </c>
    </row>
    <row r="290" spans="1:51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4113141.75</v>
      </c>
    </row>
    <row r="291" spans="1:51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321724.83</v>
      </c>
    </row>
    <row r="292" spans="1:51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3114511.84</v>
      </c>
    </row>
    <row r="293" spans="1:51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3216459.4</v>
      </c>
    </row>
    <row r="295" spans="1:51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10952596.34</v>
      </c>
    </row>
    <row r="296" spans="1:51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33833.14</v>
      </c>
    </row>
    <row r="297" spans="1:51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47878047.490000002</v>
      </c>
      <c r="AY298" s="17">
        <f>SUM(AY299:AY307)</f>
        <v>355293137.94</v>
      </c>
    </row>
    <row r="299" spans="1:51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15074739.560000001</v>
      </c>
    </row>
    <row r="301" spans="1:51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4794083.84</v>
      </c>
    </row>
    <row r="302" spans="1:51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32114750.039999999</v>
      </c>
      <c r="AY303" s="20">
        <v>234417002.19</v>
      </c>
    </row>
    <row r="304" spans="1:51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11326582.050000001</v>
      </c>
      <c r="AY304" s="20">
        <v>45600246.100000001</v>
      </c>
    </row>
    <row r="305" spans="1:51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4436715.4000000004</v>
      </c>
      <c r="AY307" s="20">
        <v>55407066.25</v>
      </c>
    </row>
    <row r="308" spans="1:51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7787405.3899999997</v>
      </c>
      <c r="AY308" s="17">
        <f>SUM(AY309:AY317)</f>
        <v>147381818.66</v>
      </c>
    </row>
    <row r="309" spans="1:51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7769798.3899999997</v>
      </c>
      <c r="AY309" s="20">
        <v>64352353.25</v>
      </c>
    </row>
    <row r="310" spans="1:51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20433113.899999999</v>
      </c>
    </row>
    <row r="311" spans="1:51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23686886.420000002</v>
      </c>
    </row>
    <row r="312" spans="1:51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17607</v>
      </c>
      <c r="AY312" s="20">
        <v>8172439.0599999996</v>
      </c>
    </row>
    <row r="313" spans="1:51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8769259.8800000008</v>
      </c>
    </row>
    <row r="315" spans="1:51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47590.93</v>
      </c>
    </row>
    <row r="317" spans="1:51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18961005.23</v>
      </c>
    </row>
    <row r="318" spans="1:51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86004083.75</v>
      </c>
      <c r="AY318" s="17">
        <f>SUM(AY319:AY327)</f>
        <v>128591432.81</v>
      </c>
    </row>
    <row r="319" spans="1:51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1136339.99</v>
      </c>
      <c r="AY319" s="20">
        <v>17587611.280000001</v>
      </c>
    </row>
    <row r="320" spans="1:51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10784903.699999999</v>
      </c>
      <c r="AY320" s="20">
        <v>25699193.100000001</v>
      </c>
    </row>
    <row r="321" spans="1:51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3783368.18</v>
      </c>
    </row>
    <row r="322" spans="1:51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146365.42000000001</v>
      </c>
    </row>
    <row r="323" spans="1:51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74082840.060000002</v>
      </c>
      <c r="AY323" s="20">
        <v>81354162.670000002</v>
      </c>
    </row>
    <row r="324" spans="1:51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20732.16</v>
      </c>
    </row>
    <row r="326" spans="1:51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9999998.0800000001</v>
      </c>
      <c r="AY328" s="17">
        <f>SUM(AY329:AY337)</f>
        <v>674997243.03999996</v>
      </c>
    </row>
    <row r="329" spans="1:51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0</v>
      </c>
      <c r="AY329" s="20">
        <v>36199474.409999996</v>
      </c>
    </row>
    <row r="330" spans="1:51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1281437.1000000001</v>
      </c>
    </row>
    <row r="331" spans="1:51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13495999.619999999</v>
      </c>
    </row>
    <row r="332" spans="1:51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33104123.489999998</v>
      </c>
    </row>
    <row r="334" spans="1:51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42199645.990000002</v>
      </c>
    </row>
    <row r="336" spans="1:51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9999998.0800000001</v>
      </c>
      <c r="AY336" s="20">
        <v>482952476.81999999</v>
      </c>
    </row>
    <row r="337" spans="1:51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65666285.609999999</v>
      </c>
    </row>
    <row r="338" spans="1:51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500000</v>
      </c>
      <c r="AY338" s="17">
        <f>SUM(AY339:AY345)</f>
        <v>44481701.570000008</v>
      </c>
    </row>
    <row r="339" spans="1:51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31581702.719999999</v>
      </c>
    </row>
    <row r="340" spans="1:51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3999999.99</v>
      </c>
    </row>
    <row r="342" spans="1:51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4399999.99</v>
      </c>
    </row>
    <row r="344" spans="1:51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500000</v>
      </c>
      <c r="AY344" s="20">
        <v>3999998.92</v>
      </c>
    </row>
    <row r="345" spans="1:51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499999.95</v>
      </c>
    </row>
    <row r="346" spans="1:51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0</v>
      </c>
      <c r="AY346" s="17">
        <f>SUM(AY347:AY355)</f>
        <v>2236131.62</v>
      </c>
    </row>
    <row r="347" spans="1:51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615687.6</v>
      </c>
    </row>
    <row r="348" spans="1:51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78246.33</v>
      </c>
    </row>
    <row r="349" spans="1:51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405604.56</v>
      </c>
    </row>
    <row r="352" spans="1:51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629413.11</v>
      </c>
    </row>
    <row r="353" spans="1:51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507180.02</v>
      </c>
    </row>
    <row r="356" spans="1:51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12189.28</v>
      </c>
      <c r="AY356" s="17">
        <f>SUM(AY357:AY361)</f>
        <v>29622315.669999998</v>
      </c>
    </row>
    <row r="357" spans="1:51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12189.28</v>
      </c>
      <c r="AY358" s="20">
        <v>28297230.809999999</v>
      </c>
    </row>
    <row r="359" spans="1:51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341600</v>
      </c>
    </row>
    <row r="360" spans="1:51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978485.86</v>
      </c>
    </row>
    <row r="361" spans="1:51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35880635.850000001</v>
      </c>
      <c r="AY362" s="17">
        <f>SUM(AY363:AY371)</f>
        <v>482549795.00999999</v>
      </c>
    </row>
    <row r="363" spans="1:51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0</v>
      </c>
      <c r="AY364" s="20">
        <v>1998205</v>
      </c>
    </row>
    <row r="365" spans="1:51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6756298.5899999999</v>
      </c>
      <c r="AY366" s="20">
        <v>40782009.890000001</v>
      </c>
    </row>
    <row r="367" spans="1:51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295147.40000000002</v>
      </c>
      <c r="AY367" s="20">
        <v>3101621.58</v>
      </c>
    </row>
    <row r="368" spans="1:51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1954.36</v>
      </c>
    </row>
    <row r="369" spans="1:51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101905.72</v>
      </c>
      <c r="AY370" s="20">
        <v>99337903.780000001</v>
      </c>
    </row>
    <row r="371" spans="1:51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28727284.140000001</v>
      </c>
      <c r="AY371" s="20">
        <v>337328100.39999998</v>
      </c>
    </row>
    <row r="372" spans="1:51" ht="15.7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76674091.049999997</v>
      </c>
      <c r="AY372" s="13">
        <f>AY373+AY385+AY391+AY403+AY416+AY423+AY433+AY436+AY447</f>
        <v>1232179477.6800001</v>
      </c>
    </row>
    <row r="373" spans="1:51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65208333.329999998</v>
      </c>
      <c r="AY385" s="15">
        <f>AY386+AY390</f>
        <v>814229615.72000003</v>
      </c>
    </row>
    <row r="386" spans="1:51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65208333.329999998</v>
      </c>
      <c r="AY386" s="17">
        <f>SUM(AY387:AY389)</f>
        <v>814229615.72000003</v>
      </c>
    </row>
    <row r="387" spans="1:51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65208333.329999998</v>
      </c>
      <c r="AY387" s="20">
        <v>814229615.72000003</v>
      </c>
    </row>
    <row r="388" spans="1:51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9100000</v>
      </c>
      <c r="AY391" s="15">
        <f>AY392+AY401</f>
        <v>65125531.689999998</v>
      </c>
    </row>
    <row r="392" spans="1:51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9100000</v>
      </c>
      <c r="AY392" s="17">
        <f>SUM(AY393:AY400)</f>
        <v>65125531.689999998</v>
      </c>
    </row>
    <row r="393" spans="1:51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9100000</v>
      </c>
      <c r="AY400" s="20">
        <v>65125531.689999998</v>
      </c>
    </row>
    <row r="401" spans="1:51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234026.64</v>
      </c>
      <c r="AY403" s="15">
        <f>AY404+AY406+AY408+AY414</f>
        <v>221096442.19</v>
      </c>
    </row>
    <row r="404" spans="1:51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76526.64</v>
      </c>
      <c r="AY404" s="17">
        <f>SUM(AY405)</f>
        <v>162730286.25</v>
      </c>
    </row>
    <row r="405" spans="1:51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76526.64</v>
      </c>
      <c r="AY405" s="20">
        <v>162730286.25</v>
      </c>
    </row>
    <row r="406" spans="1:51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157500</v>
      </c>
      <c r="AY406" s="17">
        <f>SUM(AY407)</f>
        <v>15843750</v>
      </c>
    </row>
    <row r="407" spans="1:51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157500</v>
      </c>
      <c r="AY407" s="20">
        <v>15843750</v>
      </c>
    </row>
    <row r="408" spans="1:51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35022405.939999998</v>
      </c>
    </row>
    <row r="409" spans="1:51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2495079.41</v>
      </c>
    </row>
    <row r="410" spans="1:51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32527326.530000001</v>
      </c>
    </row>
    <row r="412" spans="1:51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2131731.08</v>
      </c>
      <c r="AY423" s="15">
        <f>AY424+AY428</f>
        <v>131198151.83</v>
      </c>
    </row>
    <row r="424" spans="1:51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2131731.08</v>
      </c>
      <c r="AY428" s="17">
        <f>SUM(AY429:AY432)</f>
        <v>131198151.83</v>
      </c>
    </row>
    <row r="429" spans="1:51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2131731.08</v>
      </c>
      <c r="AY432" s="20">
        <v>131198151.83</v>
      </c>
    </row>
    <row r="433" spans="1:51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529736.25</v>
      </c>
    </row>
    <row r="437" spans="1:51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529736.25</v>
      </c>
    </row>
    <row r="446" spans="1:51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529736.25</v>
      </c>
    </row>
    <row r="447" spans="1:51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11790943.049999999</v>
      </c>
      <c r="AY477" s="13">
        <f>AY478+AY489+AY494+AY499+AY502</f>
        <v>115551486.74000001</v>
      </c>
    </row>
    <row r="478" spans="1:51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11790930.289999999</v>
      </c>
      <c r="AY478" s="15">
        <f>AY479+AY483</f>
        <v>115094080.59</v>
      </c>
    </row>
    <row r="479" spans="1:51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11790930.289999999</v>
      </c>
      <c r="AY479" s="17">
        <f>SUM(AY480:AY482)</f>
        <v>115094080.59</v>
      </c>
    </row>
    <row r="480" spans="1:51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11790930.289999999</v>
      </c>
      <c r="AY480" s="20">
        <v>115094080.59</v>
      </c>
    </row>
    <row r="481" spans="1:51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12.76</v>
      </c>
      <c r="AY494" s="15">
        <f>AY495+AY497</f>
        <v>457406.15</v>
      </c>
    </row>
    <row r="495" spans="1:51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12.76</v>
      </c>
      <c r="AY495" s="17">
        <f>SUM(AY496)</f>
        <v>457406.15</v>
      </c>
    </row>
    <row r="496" spans="1:51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12.76</v>
      </c>
      <c r="AY496" s="20">
        <v>457406.15</v>
      </c>
    </row>
    <row r="497" spans="1:51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15430804.24</v>
      </c>
    </row>
    <row r="508" spans="1:51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15430804.24</v>
      </c>
    </row>
    <row r="527" spans="1:51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15430804.24</v>
      </c>
    </row>
    <row r="536" spans="1:51" ht="15.7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697249044.03999996</v>
      </c>
      <c r="AY539" s="30">
        <f>AY186+AY372+AY453+AY477+AY507+AY536</f>
        <v>8586609186.4300003</v>
      </c>
    </row>
    <row r="540" spans="1:51" ht="16.5" customHeight="1" thickBot="1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766886877.08999991</v>
      </c>
      <c r="AY540" s="31">
        <f>AY184-AY539</f>
        <v>1477836083.1199989</v>
      </c>
    </row>
    <row r="541" spans="1:51" ht="15.75" thickTop="1"/>
    <row r="542" spans="1:51" ht="18.75">
      <c r="B542" s="34" t="s">
        <v>1047</v>
      </c>
    </row>
    <row r="543" spans="1:51">
      <c r="B543" s="1"/>
    </row>
    <row r="544" spans="1:51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/>
    <row r="553" spans="2:51" hidden="1"/>
    <row r="554" spans="2:51" hidden="1"/>
    <row r="555" spans="2:51" hidden="1"/>
    <row r="556" spans="2:51" hidden="1"/>
    <row r="557" spans="2:51"/>
    <row r="558" spans="2:51"/>
    <row r="559" spans="2:51"/>
    <row r="560" spans="2:51"/>
    <row r="561"/>
    <row r="562"/>
    <row r="563"/>
    <row r="564"/>
    <row r="565"/>
    <row r="566"/>
    <row r="567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2023-05-04T20:54:21Z</dcterms:modified>
</cp:coreProperties>
</file>