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47" i="1" l="1"/>
  <c r="AY436" i="1"/>
  <c r="AX447" i="1"/>
  <c r="AX454" i="1"/>
  <c r="AX149" i="1"/>
  <c r="AY41" i="1"/>
  <c r="AY40" i="1" s="1"/>
  <c r="AY135" i="1"/>
  <c r="AX212" i="1"/>
  <c r="AX246" i="1"/>
  <c r="AY362" i="1"/>
  <c r="AX483" i="1"/>
  <c r="AY102" i="1"/>
  <c r="AY162" i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1" i="1"/>
  <c r="AY453" i="1" s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X453" i="1" s="1"/>
  <c r="AY72" i="1"/>
  <c r="AY161" i="1"/>
  <c r="AY81" i="1"/>
  <c r="AX416" i="1"/>
  <c r="AY494" i="1"/>
  <c r="AY502" i="1"/>
  <c r="AY287" i="1"/>
  <c r="AX436" i="1"/>
  <c r="AX35" i="1"/>
  <c r="AX81" i="1"/>
  <c r="AY478" i="1" l="1"/>
  <c r="AX478" i="1"/>
  <c r="AX477" i="1" s="1"/>
  <c r="AY372" i="1"/>
  <c r="AX287" i="1"/>
  <c r="AY222" i="1"/>
  <c r="AX222" i="1"/>
  <c r="AX186" i="1" s="1"/>
  <c r="AX187" i="1"/>
  <c r="AY187" i="1"/>
  <c r="AX118" i="1"/>
  <c r="AX117" i="1" s="1"/>
  <c r="AY118" i="1"/>
  <c r="AY117" i="1" s="1"/>
  <c r="AY7" i="1"/>
  <c r="AX8" i="1"/>
  <c r="AX7" i="1" s="1"/>
  <c r="AX372" i="1"/>
  <c r="AY477" i="1"/>
  <c r="AY186" i="1"/>
  <c r="AY539" i="1" l="1"/>
  <c r="AX539" i="1"/>
  <c r="AX184" i="1"/>
  <c r="AY184" i="1"/>
  <c r="AX540" i="1" l="1"/>
  <c r="AY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<sst xmlns="http://schemas.openxmlformats.org/spreadsheetml/2006/main" count="1075" uniqueCount="1056">
  <si>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</si>
  <si>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</si>
  <si>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</si>
  <si>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</si>
  <si>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</si>
  <si>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</si>
  <si>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</si>
  <si>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</si>
  <si>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</si>
  <si>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</si>
  <si>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</si>
  <si>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</si>
  <si>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</si>
  <si>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</si>
  <si>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</si>
  <si>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</si>
  <si>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</si>
  <si>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</si>
  <si>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</si>
  <si>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</si>
  <si>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</si>
  <si>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</si>
  <si>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</si>
  <si>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</si>
  <si>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</si>
  <si>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</si>
  <si>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</si>
  <si>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</si>
  <si>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</si>
  <si>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</si>
  <si>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</si>
  <si>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</si>
  <si>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</si>
  <si>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</si>
  <si>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</si>
  <si>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</si>
  <si>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</si>
  <si>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</si>
  <si>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</si>
  <si>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</si>
  <si>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</si>
  <si>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</si>
  <si>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</si>
  <si>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</si>
  <si>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</si>
  <si>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</si>
  <si>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</si>
  <si>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</si>
  <si>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</si>
  <si>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</si>
  <si>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</si>
  <si>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</si>
  <si>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</si>
  <si>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</si>
  <si>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</si>
  <si>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</si>
  <si>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</si>
  <si>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</si>
  <si>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</si>
  <si>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</si>
  <si>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</si>
  <si>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</si>
  <si>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</si>
  <si>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</si>
  <si>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</si>
  <si>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</si>
  <si>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</si>
  <si>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</si>
  <si>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</si>
  <si>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</si>
  <si>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</si>
  <si>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</si>
  <si>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</si>
  <si>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</si>
  <si>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</si>
  <si>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</si>
  <si>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</si>
  <si>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</si>
  <si>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</si>
  <si>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</si>
  <si>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</si>
  <si>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</si>
  <si>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</si>
  <si>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</si>
  <si>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</si>
  <si>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</si>
  <si>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</si>
  <si>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</si>
  <si>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</si>
  <si>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</si>
  <si>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</si>
  <si>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</si>
  <si>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</si>
  <si>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</si>
  <si>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</si>
  <si>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</si>
  <si>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</si>
  <si>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</si>
  <si>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</si>
  <si>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</si>
  <si>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</si>
  <si>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</si>
  <si>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</si>
  <si>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</si>
  <si>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</si>
  <si>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</si>
  <si>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</si>
  <si>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</si>
  <si>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</si>
  <si>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</si>
  <si>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</si>
  <si>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</si>
  <si>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</si>
  <si>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</si>
  <si>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</si>
  <si>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</si>
  <si>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</si>
  <si>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</si>
  <si>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</si>
  <si>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</si>
  <si>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</si>
  <si>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</si>
  <si>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</si>
  <si>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</si>
  <si>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</si>
  <si>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</si>
  <si>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</si>
  <si>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</si>
  <si>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</si>
  <si>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</si>
  <si>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</si>
  <si>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</si>
  <si>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</si>
  <si>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</si>
  <si>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</si>
  <si>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</si>
  <si>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</si>
  <si>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</si>
  <si>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</si>
  <si>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</si>
  <si>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</si>
  <si>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</si>
  <si>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</si>
  <si>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</si>
  <si>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</si>
  <si>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</si>
  <si>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</si>
  <si>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</si>
  <si>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</si>
  <si>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</si>
  <si>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</si>
  <si>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</si>
  <si>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</si>
  <si>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</si>
  <si>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</si>
  <si>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</si>
  <si>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</si>
  <si>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</si>
  <si>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</si>
  <si>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</si>
  <si>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</si>
  <si>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</si>
  <si>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</si>
  <si>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</si>
  <si>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</si>
  <si>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</si>
  <si>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</si>
  <si>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</si>
  <si>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</si>
  <si>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</si>
  <si>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</si>
  <si>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</si>
  <si>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</si>
  <si>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</si>
  <si>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</si>
  <si>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</si>
  <si>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</si>
  <si>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</si>
  <si>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</si>
  <si>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</si>
  <si>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</si>
  <si>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</si>
  <si>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</si>
  <si>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</si>
  <si>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</si>
  <si>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</si>
  <si>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</si>
  <si>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</si>
  <si>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</si>
  <si>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</si>
  <si>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</si>
  <si>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</si>
  <si>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</si>
  <si>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</si>
  <si>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</si>
  <si>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</si>
  <si>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</si>
  <si>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</si>
  <si>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</si>
  <si>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</si>
  <si>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</si>
  <si>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</si>
  <si>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</si>
  <si>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</si>
  <si>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</si>
  <si>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</si>
  <si>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</si>
  <si>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</si>
  <si>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</si>
  <si>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</si>
  <si>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</si>
  <si>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</si>
  <si>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</si>
  <si>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</si>
  <si>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</si>
  <si>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</si>
  <si>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</si>
  <si>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</si>
  <si>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</si>
  <si>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</si>
  <si>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</si>
  <si>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</si>
  <si>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</si>
  <si>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</si>
  <si>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</si>
  <si>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</si>
  <si>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</si>
  <si>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</si>
  <si>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</si>
  <si>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</si>
  <si>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</si>
  <si>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</si>
  <si>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</si>
  <si>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</si>
  <si>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</si>
  <si>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</si>
  <si>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</si>
  <si>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</si>
  <si>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</si>
  <si>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</si>
  <si>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</si>
  <si>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</si>
  <si>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</si>
  <si>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</si>
  <si>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</si>
  <si>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</si>
  <si>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</si>
  <si>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</si>
  <si>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</si>
  <si>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</si>
  <si>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</si>
  <si>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</si>
  <si>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</si>
  <si>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</si>
  <si>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</si>
  <si>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</si>
  <si>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</si>
  <si>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</si>
  <si>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</si>
  <si>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</si>
  <si>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</si>
  <si>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</si>
  <si>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</si>
  <si>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</si>
  <si>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</si>
  <si>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</si>
  <si>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</si>
  <si>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</si>
  <si>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</si>
  <si>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</si>
  <si>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</si>
  <si>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</si>
  <si>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</si>
  <si>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</si>
  <si>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</si>
  <si>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</si>
  <si>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</si>
  <si>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</si>
  <si>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</si>
  <si>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</si>
  <si>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</si>
  <si>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</si>
  <si>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</si>
  <si>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</si>
  <si>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</si>
  <si>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</si>
  <si>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</si>
  <si>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</si>
  <si>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</si>
  <si>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</si>
  <si>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</si>
  <si>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</si>
  <si>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</si>
  <si>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</si>
  <si>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</si>
  <si>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</si>
  <si>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</si>
  <si>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</si>
  <si>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</si>
  <si>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</si>
  <si>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</si>
  <si>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</si>
  <si>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</si>
  <si>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</si>
  <si>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</si>
  <si>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</si>
  <si>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</si>
  <si>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</si>
  <si>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</si>
  <si>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</si>
  <si>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</si>
  <si>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</si>
  <si>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</si>
  <si>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</si>
  <si>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</si>
  <si>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</si>
  <si>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</si>
  <si>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</si>
  <si>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</si>
  <si>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</si>
  <si>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</si>
  <si>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</si>
  <si>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</si>
  <si>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</si>
  <si>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</si>
  <si>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</si>
  <si>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</si>
  <si>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</si>
  <si>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</si>
  <si>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</si>
  <si>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</si>
  <si>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</si>
  <si>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</si>
  <si>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</si>
  <si>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</si>
  <si>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</si>
  <si>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</si>
  <si>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</si>
  <si>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</si>
  <si>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</si>
  <si>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</si>
  <si>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</si>
  <si>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</si>
  <si>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</si>
  <si>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</si>
  <si>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</si>
  <si>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</si>
  <si>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</si>
  <si>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</si>
  <si>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</si>
  <si>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</si>
  <si>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</si>
  <si>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</si>
  <si>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</si>
  <si>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</si>
  <si>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</si>
  <si>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</si>
  <si>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</si>
  <si>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</si>
  <si>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</si>
  <si>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</si>
  <si>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</si>
  <si>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</si>
  <si>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</si>
  <si>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</si>
  <si>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</si>
  <si>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</si>
  <si>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</si>
  <si>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</si>
  <si>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</si>
  <si>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</si>
  <si>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</si>
  <si>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</si>
  <si>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</si>
  <si>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</si>
  <si>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</si>
  <si>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</si>
  <si>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</si>
  <si>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</si>
  <si>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</si>
  <si>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</si>
  <si>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</si>
  <si>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</si>
  <si>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</si>
  <si>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</si>
  <si>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</si>
  <si>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</si>
  <si>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</si>
  <si>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</si>
  <si>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</si>
  <si>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</si>
  <si>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</si>
  <si>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</si>
  <si>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</si>
  <si>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</si>
  <si>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</si>
  <si>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</si>
  <si>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</si>
  <si>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</si>
  <si>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</si>
  <si>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</si>
  <si>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</si>
  <si>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</si>
  <si>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</si>
  <si>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</si>
  <si>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</si>
  <si>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</si>
  <si>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</si>
  <si>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</si>
  <si>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</si>
  <si>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</si>
  <si>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</si>
  <si>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</si>
  <si>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</si>
  <si>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</si>
  <si>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</si>
  <si>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</si>
  <si>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</si>
  <si>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</si>
  <si>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</si>
  <si>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</si>
  <si>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</si>
  <si>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</si>
  <si>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</si>
  <si>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</si>
  <si>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</si>
  <si>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</si>
  <si>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</si>
  <si>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</si>
  <si>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</si>
  <si>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</si>
  <si>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</si>
  <si>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</si>
  <si>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</si>
  <si>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</si>
  <si>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</si>
  <si>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</si>
  <si>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</si>
  <si>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</si>
  <si>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</si>
  <si>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</si>
  <si>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</si>
  <si>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</si>
  <si>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</si>
  <si>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</si>
  <si>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</si>
  <si>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</si>
  <si>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</si>
  <si>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</si>
  <si>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</si>
  <si>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</si>
  <si>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</si>
  <si>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</si>
  <si>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</si>
  <si>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</si>
  <si>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</si>
  <si>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</si>
  <si>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</si>
  <si>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</si>
  <si>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</si>
  <si>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</si>
  <si>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</si>
  <si>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</si>
  <si>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</si>
  <si>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</si>
  <si>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</si>
  <si>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</si>
  <si>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</si>
  <si>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</si>
  <si>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</si>
  <si>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</si>
  <si>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</si>
  <si>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</si>
  <si>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</si>
  <si>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</si>
  <si>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</si>
  <si>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</si>
  <si>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</si>
  <si>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</si>
  <si>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</si>
  <si>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</si>
  <si>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</si>
  <si>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</si>
  <si>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</si>
  <si>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</si>
  <si>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</si>
  <si>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</si>
  <si>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</si>
  <si>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</si>
  <si>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</si>
  <si>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</si>
  <si>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</si>
  <si>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</si>
  <si>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</si>
  <si>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</si>
  <si>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</si>
  <si>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</si>
  <si>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</si>
  <si>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</si>
  <si>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</si>
  <si>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</si>
  <si>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</si>
  <si>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</si>
  <si>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</si>
  <si>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</si>
  <si>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</si>
  <si>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</si>
  <si>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</si>
  <si>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</si>
  <si>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</si>
  <si>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</si>
  <si>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</si>
  <si>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</si>
  <si>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</si>
  <si>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</si>
  <si>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</si>
  <si>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</si>
  <si>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</si>
  <si>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</si>
  <si>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</si>
  <si>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</si>
  <si>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</si>
  <si>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</si>
  <si>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</si>
  <si>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</si>
  <si>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</si>
  <si>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</si>
  <si>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</si>
  <si>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</si>
  <si>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</si>
  <si>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</si>
  <si>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</si>
  <si>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</si>
  <si>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</si>
  <si>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</si>
  <si>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</si>
  <si>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</si>
  <si>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</si>
  <si>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</si>
  <si>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</si>
  <si>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</si>
  <si>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</si>
  <si>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</si>
  <si>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</si>
  <si>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</si>
  <si>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</si>
  <si>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</si>
  <si>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</si>
  <si>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</si>
  <si>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</si>
  <si>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</si>
  <si>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</si>
  <si>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</si>
  <si>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</si>
  <si>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</si>
  <si>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</si>
  <si>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</si>
  <si>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</si>
  <si>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</si>
  <si>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</si>
  <si>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</si>
  <si>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</si>
  <si>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</si>
  <si>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</si>
  <si>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</si>
  <si>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</si>
  <si>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</si>
  <si>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</si>
  <si>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</si>
  <si>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</si>
  <si>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</si>
  <si>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</si>
  <si>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</si>
  <si>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</si>
  <si>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</si>
  <si>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</si>
  <si>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</si>
  <si>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</si>
  <si>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</si>
  <si>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</si>
  <si>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</si>
  <si>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</si>
  <si>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</si>
  <si>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</si>
  <si>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</si>
  <si>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</si>
  <si>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</si>
  <si>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</si>
  <si>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</si>
  <si>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</si>
  <si>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</si>
  <si>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</si>
  <si>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</si>
  <si>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</si>
  <si>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</si>
  <si>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</si>
  <si>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</si>
  <si>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</si>
  <si>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</si>
  <si>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</si>
  <si>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</si>
  <si>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</si>
  <si>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</si>
  <si>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</si>
  <si>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</si>
  <si>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</si>
  <si>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</si>
  <si>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</si>
  <si>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</si>
  <si>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</si>
  <si>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</si>
  <si>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</si>
  <si>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</si>
  <si>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</si>
  <si>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</si>
  <si>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</si>
  <si>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</si>
  <si>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</si>
  <si>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</si>
  <si>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</si>
  <si>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</si>
  <si>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</si>
  <si>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</si>
  <si>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</si>
  <si>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</si>
  <si>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</si>
  <si>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</si>
  <si>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</si>
  <si>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</si>
  <si>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</si>
  <si>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</si>
  <si>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</si>
  <si>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</si>
  <si>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</si>
  <si>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</si>
  <si>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</si>
  <si>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</si>
  <si>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</si>
  <si>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</si>
  <si>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</si>
  <si>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</si>
  <si>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</si>
  <si>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</si>
  <si>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</si>
  <si>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</si>
  <si>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</si>
  <si>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</si>
  <si>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</si>
  <si>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</si>
  <si>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</si>
  <si>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</si>
  <si>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</si>
  <si>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</si>
  <si>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</si>
  <si>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</si>
  <si>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</si>
  <si>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</si>
  <si>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</si>
  <si>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</si>
  <si>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</si>
  <si>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</si>
  <si>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</si>
  <si>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</si>
  <si>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</si>
  <si>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</si>
  <si>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</si>
  <si>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</si>
  <si>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</si>
  <si>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</si>
  <si>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</si>
  <si>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</si>
  <si>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</si>
  <si>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</si>
  <si>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</si>
  <si>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</si>
  <si>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</si>
  <si>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</si>
  <si>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</si>
  <si>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</si>
  <si>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</si>
  <si>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</si>
  <si>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</si>
  <si>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</si>
  <si>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</si>
  <si>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</si>
  <si>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</si>
  <si>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</si>
  <si>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</si>
  <si>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</si>
  <si>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</si>
  <si>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</si>
  <si>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</si>
  <si>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</si>
  <si>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</si>
  <si>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</si>
  <si>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</si>
  <si>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</si>
  <si>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</si>
  <si>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</si>
  <si>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</si>
  <si>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</si>
  <si>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</si>
  <si>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</si>
  <si>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</si>
  <si>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</si>
  <si>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</si>
  <si>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</si>
  <si>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</si>
  <si>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</si>
  <si>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</si>
  <si>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</si>
  <si>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</si>
  <si>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</si>
  <si>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</si>
  <si>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</si>
  <si>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</si>
  <si>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</si>
  <si>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</si>
  <si>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</si>
  <si>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</si>
  <si>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</si>
  <si>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</si>
  <si>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</si>
  <si>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</si>
  <si>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</si>
  <si>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</si>
  <si>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</si>
  <si>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</si>
  <si>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</si>
  <si>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</si>
  <si>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</si>
  <si>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</si>
  <si>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</si>
  <si>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</si>
  <si>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</si>
  <si>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</si>
  <si>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</si>
  <si>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</si>
  <si>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</si>
  <si>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</si>
  <si>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</si>
  <si>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</si>
  <si>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</si>
  <si>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</si>
  <si>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</si>
  <si>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</si>
  <si>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</si>
  <si>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</si>
  <si>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</si>
  <si>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</si>
  <si>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</si>
  <si>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</si>
  <si>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</si>
  <si>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</si>
  <si>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</si>
  <si>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</si>
  <si>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</si>
  <si>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</si>
  <si>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</si>
  <si>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</si>
  <si>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</si>
  <si>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</si>
  <si>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</si>
  <si>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</si>
  <si>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</si>
  <si>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</si>
  <si>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</si>
  <si>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</si>
  <si>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</si>
  <si>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</si>
  <si>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</si>
  <si>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</si>
  <si>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</si>
  <si>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</si>
  <si>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</si>
  <si>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</si>
  <si>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</si>
  <si>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</si>
  <si>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</si>
  <si>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</si>
  <si>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</si>
  <si>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</si>
  <si>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</si>
  <si>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</si>
  <si>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</si>
  <si>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</si>
  <si>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</si>
  <si>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</si>
  <si>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</si>
  <si>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</si>
  <si>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</si>
  <si>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</si>
  <si>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</si>
  <si>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</si>
  <si>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</si>
  <si>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</si>
  <si>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</si>
  <si>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</si>
  <si>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</si>
  <si>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</si>
  <si>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</si>
  <si>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</si>
  <si>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</si>
  <si>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</si>
  <si>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</si>
  <si>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</si>
  <si>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</si>
  <si>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</si>
  <si>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</si>
  <si>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</si>
  <si>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</si>
  <si>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</si>
  <si>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</si>
  <si>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</si>
  <si>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</si>
  <si>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</si>
  <si>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</si>
  <si>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</si>
  <si>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</si>
  <si>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</si>
  <si>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</si>
  <si>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</si>
  <si>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</si>
  <si>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</si>
  <si>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</si>
  <si>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</si>
  <si>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</si>
  <si>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</si>
  <si>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</si>
  <si>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</si>
  <si>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</si>
  <si>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</si>
  <si>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</si>
  <si>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</si>
  <si>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</si>
  <si>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</si>
  <si>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</si>
  <si>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</si>
  <si>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</si>
  <si>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</si>
  <si>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</si>
  <si>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</si>
  <si>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</si>
  <si>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</si>
  <si>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</si>
  <si>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</si>
  <si>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</si>
  <si>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</si>
  <si>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</si>
  <si>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</si>
  <si>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</si>
  <si>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</si>
  <si>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</si>
  <si>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</si>
  <si>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</si>
  <si>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</si>
  <si>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</si>
  <si>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</si>
  <si>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</si>
  <si>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</si>
  <si>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</si>
  <si>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</si>
  <si>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</si>
  <si>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</si>
  <si>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</si>
  <si>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</si>
  <si>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</si>
  <si>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</si>
  <si>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</si>
  <si>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</si>
  <si>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</si>
  <si>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</si>
  <si>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</si>
  <si>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</si>
  <si>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</si>
  <si>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</si>
  <si>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</si>
  <si>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</si>
  <si>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</si>
  <si>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</si>
  <si>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</si>
  <si>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</si>
  <si>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</si>
  <si>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</si>
  <si>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</si>
  <si>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</si>
  <si>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</si>
  <si>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</si>
  <si>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</si>
  <si>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</si>
  <si>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</si>
  <si>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</si>
  <si>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</si>
  <si>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</si>
  <si>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</si>
  <si>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</si>
  <si>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</si>
  <si>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</si>
  <si>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</si>
  <si>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</si>
  <si>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</si>
  <si>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</si>
  <si>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</si>
  <si>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</si>
  <si>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</si>
  <si>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</si>
  <si>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</si>
  <si>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</si>
  <si>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</si>
  <si>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</si>
  <si>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</si>
  <si>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</si>
  <si>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</si>
  <si>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</si>
  <si>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</si>
  <si>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</si>
  <si>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</si>
  <si>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</si>
  <si>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</si>
  <si>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</si>
  <si>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</si>
  <si>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</si>
  <si>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</si>
  <si>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</si>
  <si>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</si>
  <si>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</si>
  <si>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</si>
  <si>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</si>
  <si>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</si>
  <si>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</si>
  <si>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</si>
  <si>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</si>
  <si>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</si>
  <si>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</si>
  <si>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</si>
  <si>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</si>
  <si>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</si>
  <si>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</si>
  <si>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</si>
  <si>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</si>
  <si>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</si>
  <si>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</si>
  <si>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</si>
  <si>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</si>
  <si>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</si>
  <si>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</si>
  <si>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</si>
  <si>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</si>
  <si>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</si>
  <si>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</si>
  <si>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</si>
  <si>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</si>
  <si>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</si>
  <si>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</si>
  <si>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</si>
  <si>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</si>
  <si>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</si>
  <si>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</si>
  <si>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</si>
  <si>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</si>
  <si>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</si>
  <si>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</si>
  <si>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</si>
  <si>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</si>
  <si>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</si>
  <si>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</si>
  <si>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</si>
  <si>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</si>
  <si>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</si>
  <si>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</si>
  <si>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</si>
  <si>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</si>
  <si>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</si>
  <si>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</si>
  <si>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</si>
  <si>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</si>
  <si>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</si>
  <si>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</si>
  <si>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</si>
  <si>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</si>
  <si>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</si>
  <si>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</si>
  <si>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</si>
  <si>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</si>
  <si>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</si>
  <si>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</si>
  <si>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</si>
  <si>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</si>
  <si>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</si>
  <si>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</si>
  <si>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</si>
  <si>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</si>
  <si>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</si>
  <si>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</si>
  <si>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</si>
  <si>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</si>
  <si>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</si>
  <si>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</si>
  <si>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</si>
  <si>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</si>
  <si>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</si>
  <si>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</si>
  <si>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</si>
  <si>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</si>
  <si>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</si>
  <si>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</si>
  <si>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</si>
  <si>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</si>
  <si>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</si>
  <si>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</si>
  <si>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</si>
  <si>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</si>
  <si>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</si>
  <si>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</si>
  <si>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</si>
  <si>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</si>
  <si>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</si>
  <si>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</si>
  <si>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</si>
  <si>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</si>
  <si>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</si>
  <si>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</si>
  <si>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</si>
  <si>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</si>
  <si>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</si>
  <si>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</si>
  <si>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</si>
  <si>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</si>
  <si>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</si>
  <si>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</si>
  <si>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</si>
  <si>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</si>
  <si>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</si>
  <si>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</si>
  <si>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</si>
  <si>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</si>
  <si>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</si>
  <si>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</si>
  <si>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</si>
  <si>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</si>
  <si>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</si>
  <si>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</si>
  <si>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</si>
  <si>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</si>
  <si>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</si>
  <si>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</si>
  <si>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</si>
  <si>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</si>
  <si>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</si>
  <si>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</si>
  <si>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AL 31 DE AGOSTO DE 2023</t>
  </si>
  <si>
    <t>L.A.E. JESUS PABLO LEMUS NAVARRO</t>
  </si>
  <si>
    <t>MTRO. LUIS GARCÌA SOTELO</t>
  </si>
  <si>
    <t>PRESIDENTE MUNICIPAL</t>
  </si>
  <si>
    <t>TESORERO MUNICIPAL</t>
  </si>
  <si>
    <t>ASEJ2023-08-15-09-2023-1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</si>
</sst>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3355070174.9400001</v>
      </c>
      <c r="AY7" s="13">
        <f>AY8+AY29+AY35+AY40+AY72+AY81+AY102</f>
        <v>3945727859.0200009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2181107395.7600002</v>
      </c>
      <c r="AY8" s="15">
        <f>AY9+AY11+AY15+AY16+AY17+AY18+AY19+AY25+AY27</f>
        <v>2415481687.9800005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17633449.239999998</v>
      </c>
      <c r="AY9" s="17">
        <f>SUM(AY10)</f>
        <v>45723940.259999998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17633449.239999998</v>
      </c>
      <c r="AY10" s="20">
        <v>45723940.259999998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2018629243.49</v>
      </c>
      <c r="AY11" s="17">
        <f>SUM(AY12:AY14)</f>
        <v>2190440156.5599999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1441966226.9200001</v>
      </c>
      <c r="AY12" s="20">
        <v>1421731776.4100001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536518006.63999999</v>
      </c>
      <c r="AY13" s="20">
        <v>707016100.53999996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40145009.93</v>
      </c>
      <c r="AY14" s="20">
        <v>61692279.609999999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128744341.94</v>
      </c>
      <c r="AY19" s="17">
        <f>SUM(AY20:AY24)</f>
        <v>162087979.54999998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39916740.270000003</v>
      </c>
      <c r="AY20" s="20">
        <v>47998806.770000003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547170.74</v>
      </c>
      <c r="AY21" s="20">
        <v>276632.40999999997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52459878.399999999</v>
      </c>
      <c r="AY22" s="20">
        <v>71250096.739999995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13969493.24</v>
      </c>
      <c r="AY23" s="20">
        <v>13871039.26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21851059.289999999</v>
      </c>
      <c r="AY24" s="20">
        <v>28691404.370000001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16100361.09</v>
      </c>
      <c r="AY27" s="17">
        <f>SUM(AY28)</f>
        <v>17229611.609999999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16100361.09</v>
      </c>
      <c r="AY28" s="20">
        <v>17229611.609999999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245459.41</v>
      </c>
      <c r="AY35" s="15">
        <f>AY36+AY38</f>
        <v>3541.54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137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137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245459.41</v>
      </c>
      <c r="AY38" s="17">
        <f>SUM(AY39)</f>
        <v>3404.54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245459.41</v>
      </c>
      <c r="AY39" s="20">
        <v>3404.54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915296957.86000001</v>
      </c>
      <c r="AY40" s="15">
        <f>AY41+AY46+AY47+AY62+AY68+AY70</f>
        <v>1195541001.8000002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269409124.5</v>
      </c>
      <c r="AY41" s="17">
        <f>SUM(AY42:AY45)</f>
        <v>356461087.73000002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126378885.91</v>
      </c>
      <c r="AY42" s="20">
        <v>177753865.77000001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20090101.539999999</v>
      </c>
      <c r="AY43" s="20">
        <v>28518224.27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47656429.5</v>
      </c>
      <c r="AY44" s="20">
        <v>52054855.109999999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75283707.549999997</v>
      </c>
      <c r="AY45" s="20">
        <v>98134142.579999998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576535044.06999993</v>
      </c>
      <c r="AY47" s="17">
        <f>SUM(AY48:AY61)</f>
        <v>751090292.89999998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118048717.64</v>
      </c>
      <c r="AY48" s="20">
        <v>122301160.62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45454414.649999999</v>
      </c>
      <c r="AY49" s="20">
        <v>50591856.890000001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246469765.75999999</v>
      </c>
      <c r="AY50" s="20">
        <v>344788102.85000002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34884.699999999997</v>
      </c>
      <c r="AY51" s="20">
        <v>643008.81999999995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2563911.5099999998</v>
      </c>
      <c r="AY52" s="20">
        <v>2904533.44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43175709.030000001</v>
      </c>
      <c r="AY53" s="20">
        <v>64767330.859999999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2198453.17</v>
      </c>
      <c r="AY54" s="20">
        <v>3915635.9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8392268</v>
      </c>
      <c r="AY55" s="20">
        <v>12749861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4656027.55</v>
      </c>
      <c r="AY56" s="20">
        <v>7456013.25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44517420</v>
      </c>
      <c r="AY58" s="20">
        <v>70199292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10893828</v>
      </c>
      <c r="AY59" s="20">
        <v>15093940.66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42043791.060000002</v>
      </c>
      <c r="AY60" s="20">
        <v>44838476.609999999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8085853</v>
      </c>
      <c r="AY61" s="20">
        <v>10841080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24354867.090000004</v>
      </c>
      <c r="AY62" s="17">
        <f>SUM(AY63:AY67)</f>
        <v>39464095.159999996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5701322.8499999996</v>
      </c>
      <c r="AY63" s="20">
        <v>14494083.140000001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4538595.42</v>
      </c>
      <c r="AY64" s="20">
        <v>4072942.54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9556222.6600000001</v>
      </c>
      <c r="AY65" s="20">
        <v>13287791.4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524969.17000000004</v>
      </c>
      <c r="AY66" s="20">
        <v>840932.26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4033756.99</v>
      </c>
      <c r="AY67" s="20">
        <v>6768345.8200000003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44997922.200000003</v>
      </c>
      <c r="AY70" s="17">
        <f>SUM(AY71)</f>
        <v>48525526.009999998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44997922.200000003</v>
      </c>
      <c r="AY71" s="20">
        <v>48525526.009999998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138221167.27000001</v>
      </c>
      <c r="AY72" s="15">
        <f>AY73+AY76+AY77+AY78+AY80</f>
        <v>160655615.90000001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138221167.27000001</v>
      </c>
      <c r="AY73" s="17">
        <f>SUM(AY74:AY75)</f>
        <v>160655615.90000001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177174.3</v>
      </c>
      <c r="AY74" s="20">
        <v>225852.5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138043992.97</v>
      </c>
      <c r="AY75" s="20">
        <v>160429763.40000001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120199194.63999999</v>
      </c>
      <c r="AY81" s="15">
        <f>AY82+AY83+AY85+AY87+AY89+AY91+AY93+AY94+AY100</f>
        <v>174046011.79999998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80931452.739999995</v>
      </c>
      <c r="AY83" s="17">
        <f>SUM(AY84)</f>
        <v>151627927.25999999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80931452.739999995</v>
      </c>
      <c r="AY84" s="20">
        <v>151627927.25999999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6508121.0199999996</v>
      </c>
      <c r="AY85" s="17">
        <f>SUM(AY86)</f>
        <v>4515913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6508121.0199999996</v>
      </c>
      <c r="AY86" s="20">
        <v>4515913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2015354.1</v>
      </c>
      <c r="AY87" s="17">
        <f>SUM(AY88)</f>
        <v>160943.45000000001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2015354.1</v>
      </c>
      <c r="AY88" s="20">
        <v>160943.45000000001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464243.24</v>
      </c>
      <c r="AY94" s="17">
        <f>SUM(AY95:AY99)</f>
        <v>646042.15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464243.24</v>
      </c>
      <c r="AY95" s="20">
        <v>646042.15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30280023.539999999</v>
      </c>
      <c r="AY100" s="17">
        <f>SUM(AY101)</f>
        <v>17095185.940000001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30280023.539999999</v>
      </c>
      <c r="AY101" s="20">
        <v>17095185.940000001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4659614098.6999998</v>
      </c>
      <c r="AY117" s="13">
        <f>AY118+AY149</f>
        <v>6118717410.5299988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4659614098.6999998</v>
      </c>
      <c r="AY118" s="15">
        <f>AY119+AY132+AY135+AY140+AY146</f>
        <v>6118717410.5299988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3538197506.3400002</v>
      </c>
      <c r="AY119" s="17">
        <f>SUM(AY120:AY131)</f>
        <v>4668006109.3999996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1652688366.79</v>
      </c>
      <c r="AY120" s="20">
        <v>2214611188.5999999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258646571.22</v>
      </c>
      <c r="AY121" s="20">
        <v>349875759.13999999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352887571.27999997</v>
      </c>
      <c r="AY122" s="20">
        <v>491070154.35000002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51149073.509999998</v>
      </c>
      <c r="AY125" s="20">
        <v>62304165.82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23737547.77</v>
      </c>
      <c r="AY128" s="20">
        <v>30141679.469999999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448614841.87</v>
      </c>
      <c r="AY129" s="20">
        <v>688694803.95000005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110084541.73</v>
      </c>
      <c r="AY130" s="20">
        <v>5144777.5199999996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640388992.16999996</v>
      </c>
      <c r="AY131" s="20">
        <v>826163580.54999995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942095384.95999992</v>
      </c>
      <c r="AY132" s="17">
        <f>SUM(AY133:AY134)</f>
        <v>1156723424.8899999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116721573.91</v>
      </c>
      <c r="AY133" s="20">
        <v>122663823.59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825373811.04999995</v>
      </c>
      <c r="AY134" s="20">
        <v>1034059601.3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124839440.23999999</v>
      </c>
      <c r="AY135" s="17">
        <f>SUM(AY136:AY139)</f>
        <v>224337001.58000001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124839440.23999999</v>
      </c>
      <c r="AY137" s="20">
        <v>224337001.58000001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54481767.159999996</v>
      </c>
      <c r="AY140" s="17">
        <f>SUM(AY141:AY145)</f>
        <v>69650874.659999996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1279.92</v>
      </c>
      <c r="AY141" s="20">
        <v>5028119.4400000004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5922261.1200000001</v>
      </c>
      <c r="AY142" s="20">
        <v>8518471.5500000007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48558226.119999997</v>
      </c>
      <c r="AY143" s="20">
        <v>56104283.670000002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8014684273.6399994</v>
      </c>
      <c r="AY184" s="27">
        <f>AY7+AY117+AY161</f>
        <v>10064445269.549999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4803284421.1599998</v>
      </c>
      <c r="AY186" s="13">
        <f>AY187+AY222+AY287</f>
        <v>7173718193.1400003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3019634843.5900002</v>
      </c>
      <c r="AY187" s="15">
        <f>AY188+AY193+AY198+AY207+AY212+AY219</f>
        <v>4680561853.71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1747157890.8700001</v>
      </c>
      <c r="AY188" s="17">
        <f>SUM(AY189:AY192)</f>
        <v>2525925351.6000004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13613903.890000001</v>
      </c>
      <c r="AY189" s="20">
        <v>20125360.84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1733543986.98</v>
      </c>
      <c r="AY191" s="20">
        <v>2505799990.7600002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244952304.61000001</v>
      </c>
      <c r="AY193" s="17">
        <f>SUM(AY194:AY197)</f>
        <v>338650705.45999998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14823998.58</v>
      </c>
      <c r="AY194" s="20">
        <v>21080218.829999998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230128306.03</v>
      </c>
      <c r="AY195" s="20">
        <v>317570486.63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101213026.03</v>
      </c>
      <c r="AY198" s="17">
        <f>SUM(AY199:AY206)</f>
        <v>518851526.35000002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65286918.619999997</v>
      </c>
      <c r="AY199" s="20">
        <v>83669000.420000002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21826778.68</v>
      </c>
      <c r="AY200" s="20">
        <v>417820809.31999999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14099328.73</v>
      </c>
      <c r="AY201" s="20">
        <v>17361716.609999999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609711450.12</v>
      </c>
      <c r="AY207" s="17">
        <f>SUM(AY208:AY211)</f>
        <v>893784595.58999991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445204266.77999997</v>
      </c>
      <c r="AY208" s="20">
        <v>639493482.38999999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59034352.560000002</v>
      </c>
      <c r="AY209" s="20">
        <v>82354532.049999997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37518699.799999997</v>
      </c>
      <c r="AY210" s="20">
        <v>53796658.030000001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67954130.980000004</v>
      </c>
      <c r="AY211" s="20">
        <v>118139923.12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316600171.95999998</v>
      </c>
      <c r="AY212" s="17">
        <f>SUM(AY213:AY218)</f>
        <v>403349674.70999998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647322.39</v>
      </c>
      <c r="AY214" s="20">
        <v>2625946.7999999998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244219.92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26548561.07</v>
      </c>
      <c r="AY216" s="20">
        <v>37555730.030000001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198766.67</v>
      </c>
      <c r="AY217" s="20">
        <v>306000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289205521.82999998</v>
      </c>
      <c r="AY218" s="20">
        <v>362617777.95999998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225517610.34000003</v>
      </c>
      <c r="AY222" s="15">
        <f>AY223+AY232+AY236+AY246+AY256+AY264+AY267+AY273+AY277</f>
        <v>417880884.38999999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20967414.520000003</v>
      </c>
      <c r="AY223" s="17">
        <f>SUM(AY224:AY231)</f>
        <v>53126947.149999991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4856527.0599999996</v>
      </c>
      <c r="AY224" s="20">
        <v>9542100.0399999991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8799.36</v>
      </c>
      <c r="AY225" s="20">
        <v>10489.44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4060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257900.16</v>
      </c>
      <c r="AY227" s="20">
        <v>2520284.21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568270.04</v>
      </c>
      <c r="AY228" s="20">
        <v>3308883.51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15094004.23</v>
      </c>
      <c r="AY229" s="20">
        <v>19277514.25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177853.67</v>
      </c>
      <c r="AY230" s="20">
        <v>238900.12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18228775.579999998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5876334.5599999996</v>
      </c>
      <c r="AY232" s="17">
        <f>SUM(AY233:AY235)</f>
        <v>21037825.57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4176028.03</v>
      </c>
      <c r="AY233" s="20">
        <v>18493469.399999999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1604797.57</v>
      </c>
      <c r="AY234" s="20">
        <v>2513044.64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95508.96</v>
      </c>
      <c r="AY235" s="20">
        <v>31311.53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2476384.46</v>
      </c>
      <c r="AY236" s="17">
        <f>SUM(AY237:AY245)</f>
        <v>2340876.1899999995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2468915.9500000002</v>
      </c>
      <c r="AY237" s="20">
        <v>2326404.48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852.5</v>
      </c>
      <c r="AY238" s="20">
        <v>5138.13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499.92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6000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3688.8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616.01</v>
      </c>
      <c r="AY243" s="20">
        <v>5144.8599999999997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36970979.640000001</v>
      </c>
      <c r="AY246" s="17">
        <f>SUM(AY247:AY255)</f>
        <v>59777869.670000002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626201.03</v>
      </c>
      <c r="AY247" s="20">
        <v>1193030.6100000001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548002.67000000004</v>
      </c>
      <c r="AY248" s="20">
        <v>689908.12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160913.81</v>
      </c>
      <c r="AY249" s="20">
        <v>127997.97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21157.82</v>
      </c>
      <c r="AY250" s="20">
        <v>134929.67000000001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7178.89</v>
      </c>
      <c r="AY251" s="20">
        <v>29661.01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5551405.5999999996</v>
      </c>
      <c r="AY252" s="20">
        <v>8552323.3300000001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1224796.27</v>
      </c>
      <c r="AY253" s="20">
        <v>4161051.63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49492.19</v>
      </c>
      <c r="AY254" s="20">
        <v>360894.26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28781831.359999999</v>
      </c>
      <c r="AY255" s="20">
        <v>44528073.07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7000656.2100000009</v>
      </c>
      <c r="AY256" s="17">
        <f>SUM(AY257:AY263)</f>
        <v>25498246.520000003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1628.35</v>
      </c>
      <c r="AY257" s="20">
        <v>5697.88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43429.52</v>
      </c>
      <c r="AY258" s="20">
        <v>300296.61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3035174.43</v>
      </c>
      <c r="AY259" s="20">
        <v>11092457.65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3677178.08</v>
      </c>
      <c r="AY260" s="20">
        <v>9762507.5899999999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3542449.85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162950.63</v>
      </c>
      <c r="AY262" s="20">
        <v>626189.68999999994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80295.199999999997</v>
      </c>
      <c r="AY263" s="20">
        <v>168647.25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123414964.09</v>
      </c>
      <c r="AY264" s="17">
        <f>SUM(AY265:AY266)</f>
        <v>180119760.83000001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123414964.09</v>
      </c>
      <c r="AY265" s="20">
        <v>180119760.83000001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13081906.069999998</v>
      </c>
      <c r="AY267" s="17">
        <f>SUM(AY268:AY272)</f>
        <v>52562295.82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10758970.52</v>
      </c>
      <c r="AY268" s="20">
        <v>36558171.189999998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2201061.7799999998</v>
      </c>
      <c r="AY269" s="20">
        <v>15575895.93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71858.87</v>
      </c>
      <c r="AY270" s="20">
        <v>408371.6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50014.9</v>
      </c>
      <c r="AY271" s="20">
        <v>5908.6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13948.5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2359909.7999999998</v>
      </c>
      <c r="AY273" s="17">
        <f>SUM(AY274:AY276)</f>
        <v>5130705.4000000004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2359909.7999999998</v>
      </c>
      <c r="AY275" s="20">
        <v>5130705.4000000004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13369060.99</v>
      </c>
      <c r="AY277" s="17">
        <f>SUM(AY278:AY286)</f>
        <v>18286357.239999998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683051.22</v>
      </c>
      <c r="AY278" s="20">
        <v>3112032.23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193259.29</v>
      </c>
      <c r="AY279" s="20">
        <v>754987.05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132149.10999999999</v>
      </c>
      <c r="AY280" s="20">
        <v>18073.490000000002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278858.59000000003</v>
      </c>
      <c r="AY281" s="20">
        <v>2229770.27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4448.2299999999996</v>
      </c>
      <c r="AY282" s="20">
        <v>11948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11779311.050000001</v>
      </c>
      <c r="AY283" s="20">
        <v>10164526.92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297090</v>
      </c>
      <c r="AY285" s="20">
        <v>1987662.54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893.5</v>
      </c>
      <c r="AY286" s="20">
        <v>7356.74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1558131967.23</v>
      </c>
      <c r="AY287" s="15">
        <f>AY288+AY298+AY308+AY318+AY328+AY338+AY346+AY356+AY362</f>
        <v>2075275455.0399997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148997894.69</v>
      </c>
      <c r="AY288" s="17">
        <v>210121878.72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132822905.8</v>
      </c>
      <c r="AY289" s="20">
        <v>188369611.41999999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1740950.11</v>
      </c>
      <c r="AY290" s="20">
        <v>4113141.75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143084.85</v>
      </c>
      <c r="AY291" s="20">
        <v>321724.83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1616022.9</v>
      </c>
      <c r="AY292" s="20">
        <v>3114511.84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3770990.09</v>
      </c>
      <c r="AY294" s="20">
        <v>3216459.4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8888035.0399999991</v>
      </c>
      <c r="AY295" s="20">
        <v>10952596.34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15905.9</v>
      </c>
      <c r="AY296" s="20">
        <v>33833.14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402250163.90999997</v>
      </c>
      <c r="AY298" s="17">
        <f>SUM(AY299:AY307)</f>
        <v>355293137.94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8681220.1999999993</v>
      </c>
      <c r="AY300" s="20">
        <v>15074739.560000001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9380477.1300000008</v>
      </c>
      <c r="AY301" s="20">
        <v>4794083.84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257099640.03</v>
      </c>
      <c r="AY303" s="20">
        <v>234417002.19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90612656.400000006</v>
      </c>
      <c r="AY304" s="20">
        <v>45600246.100000001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36476170.149999999</v>
      </c>
      <c r="AY307" s="20">
        <v>55407066.25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123607612.83</v>
      </c>
      <c r="AY308" s="17">
        <f>SUM(AY309:AY317)</f>
        <v>147381818.66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83143352.510000005</v>
      </c>
      <c r="AY309" s="20">
        <v>64352353.25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901086.24</v>
      </c>
      <c r="AY310" s="20">
        <v>20433113.899999999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23882334.379999999</v>
      </c>
      <c r="AY311" s="20">
        <v>23686886.420000002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2280281.41</v>
      </c>
      <c r="AY312" s="20">
        <v>8172439.0599999996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2959169.99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3608786.15</v>
      </c>
      <c r="AY314" s="20">
        <v>8769259.8800000008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99837.34</v>
      </c>
      <c r="AY316" s="20">
        <v>47590.93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9691934.8000000007</v>
      </c>
      <c r="AY317" s="20">
        <v>18961005.23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172304636.83999997</v>
      </c>
      <c r="AY318" s="17">
        <f>SUM(AY319:AY327)</f>
        <v>128591432.81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20449937.23</v>
      </c>
      <c r="AY319" s="20">
        <v>17587611.280000001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43187345.979999997</v>
      </c>
      <c r="AY320" s="20">
        <v>25699193.100000001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3651060.66</v>
      </c>
      <c r="AY321" s="20">
        <v>3783368.18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165000.01999999999</v>
      </c>
      <c r="AY322" s="20">
        <v>146365.42000000001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104822837.34999999</v>
      </c>
      <c r="AY323" s="20">
        <v>81354162.670000002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28455.599999999999</v>
      </c>
      <c r="AY325" s="20">
        <v>20732.16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380043281.07999998</v>
      </c>
      <c r="AY328" s="17">
        <f>SUM(AY329:AY337)</f>
        <v>674997243.03999996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9763794.8699999992</v>
      </c>
      <c r="AY329" s="20">
        <v>36199474.409999996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1410956.08</v>
      </c>
      <c r="AY330" s="20">
        <v>1281437.1000000001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19166535.239999998</v>
      </c>
      <c r="AY331" s="20">
        <v>13495999.619999999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97800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8193484.5199999996</v>
      </c>
      <c r="AY333" s="20">
        <v>33104123.489999998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15609513.970000001</v>
      </c>
      <c r="AY335" s="20">
        <v>42199645.990000002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287869298.27999997</v>
      </c>
      <c r="AY336" s="20">
        <v>482952476.81999999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38029698.119999997</v>
      </c>
      <c r="AY337" s="20">
        <v>65666285.609999999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25313006.309999999</v>
      </c>
      <c r="AY338" s="17">
        <f>SUM(AY339:AY345)</f>
        <v>44481701.570000008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12809725.27</v>
      </c>
      <c r="AY339" s="20">
        <v>31581702.719999999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3696058.87</v>
      </c>
      <c r="AY341" s="20">
        <v>3999999.99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4855555.54</v>
      </c>
      <c r="AY343" s="20">
        <v>4399999.99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3660000.01</v>
      </c>
      <c r="AY344" s="20">
        <v>3999998.92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291666.62</v>
      </c>
      <c r="AY345" s="20">
        <v>499999.95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1057333.68</v>
      </c>
      <c r="AY346" s="17">
        <f>SUM(AY347:AY355)</f>
        <v>2236131.62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405421.58</v>
      </c>
      <c r="AY347" s="20">
        <v>615687.6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42285.21</v>
      </c>
      <c r="AY348" s="20">
        <v>78246.33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119744.22</v>
      </c>
      <c r="AY351" s="20">
        <v>405604.56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156134.22</v>
      </c>
      <c r="AY352" s="20">
        <v>629413.11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333748.45</v>
      </c>
      <c r="AY355" s="20">
        <v>507180.02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14094768.18</v>
      </c>
      <c r="AY356" s="17">
        <f>SUM(AY357:AY361)</f>
        <v>29622315.669999998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4999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11579176.789999999</v>
      </c>
      <c r="AY358" s="20">
        <v>28297230.809999999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776751.39</v>
      </c>
      <c r="AY359" s="20">
        <v>341600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1738840</v>
      </c>
      <c r="AY360" s="20">
        <v>978485.86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290463269.70999998</v>
      </c>
      <c r="AY362" s="17">
        <f>SUM(AY363:AY371)</f>
        <v>482549795.00999999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1899774.49</v>
      </c>
      <c r="AY364" s="20">
        <v>1998205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42926491.729999997</v>
      </c>
      <c r="AY366" s="20">
        <v>40782009.890000001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1922278.11</v>
      </c>
      <c r="AY367" s="20">
        <v>3101621.58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2776</v>
      </c>
      <c r="AY368" s="20">
        <v>1954.36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829147.24</v>
      </c>
      <c r="AY370" s="20">
        <v>99337903.780000001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242882802.13999999</v>
      </c>
      <c r="AY371" s="20">
        <v>337328100.39999998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708386208.48999989</v>
      </c>
      <c r="AY372" s="13">
        <f>AY373+AY385+AY391+AY403+AY416+AY423+AY433+AY436+AY447</f>
        <v>1232179477.6800001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548303765.63999999</v>
      </c>
      <c r="AY385" s="15">
        <f>AY386+AY390</f>
        <v>814229615.72000003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548303765.63999999</v>
      </c>
      <c r="AY386" s="17">
        <f>SUM(AY387:AY389)</f>
        <v>814229615.72000003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548303765.63999999</v>
      </c>
      <c r="AY387" s="20">
        <v>814229615.72000003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36965680</v>
      </c>
      <c r="AY391" s="15">
        <f>AY392+AY401</f>
        <v>65125531.689999998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36965680</v>
      </c>
      <c r="AY392" s="17">
        <f>SUM(AY393:AY400)</f>
        <v>65125531.689999998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36965680</v>
      </c>
      <c r="AY400" s="20">
        <v>65125531.689999998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16040486.93</v>
      </c>
      <c r="AY403" s="15">
        <f>AY404+AY406+AY408+AY414</f>
        <v>221096442.19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6418200.1299999999</v>
      </c>
      <c r="AY404" s="17">
        <f>SUM(AY405)</f>
        <v>162730286.25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6418200.1299999999</v>
      </c>
      <c r="AY405" s="20">
        <v>162730286.25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5385000</v>
      </c>
      <c r="AY406" s="17">
        <f>SUM(AY407)</f>
        <v>15843750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5385000</v>
      </c>
      <c r="AY407" s="20">
        <v>15843750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4237286.8</v>
      </c>
      <c r="AY408" s="17">
        <f>SUM(AY409:AY413)</f>
        <v>35022405.939999998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764834.4</v>
      </c>
      <c r="AY409" s="20">
        <v>2495079.41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3472452.4</v>
      </c>
      <c r="AY411" s="20">
        <v>32527326.530000001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7500000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7500000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106703630</v>
      </c>
      <c r="AY423" s="15">
        <f>AY424+AY428</f>
        <v>131198151.83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106703630</v>
      </c>
      <c r="AY428" s="17">
        <f>SUM(AY429:AY432)</f>
        <v>131198151.83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106703630</v>
      </c>
      <c r="AY432" s="20">
        <v>131198151.83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372645.92</v>
      </c>
      <c r="AY436" s="15">
        <f>AY437+AY439+AY441+AY443+AY445</f>
        <v>529736.25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372645.92</v>
      </c>
      <c r="AY445" s="17">
        <f>SUM(AY446)</f>
        <v>529736.25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372645.92</v>
      </c>
      <c r="AY446" s="20">
        <v>529736.25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127411764.14</v>
      </c>
      <c r="AY477" s="13">
        <f>AY478+AY489+AY494+AY499+AY502</f>
        <v>115551486.74000001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96219530.840000004</v>
      </c>
      <c r="AY478" s="15">
        <f>AY479+AY483</f>
        <v>115094080.59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96219530.840000004</v>
      </c>
      <c r="AY479" s="17">
        <f>SUM(AY480:AY482)</f>
        <v>115094080.59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96219530.840000004</v>
      </c>
      <c r="AY480" s="20">
        <v>115094080.59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31192233.300000001</v>
      </c>
      <c r="AY494" s="15">
        <f>AY495+AY497</f>
        <v>457406.15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31192233.300000001</v>
      </c>
      <c r="AY495" s="17">
        <f>SUM(AY496)</f>
        <v>457406.15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31192233.300000001</v>
      </c>
      <c r="AY496" s="20">
        <v>457406.15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2296268.64</v>
      </c>
      <c r="AY507" s="13">
        <f>AY508+AY517+AY520+AY526</f>
        <v>15430804.24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2296268.64</v>
      </c>
      <c r="AY526" s="46">
        <f>SUM(AY527:AY535)</f>
        <v>15430804.24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2296268.64</v>
      </c>
      <c r="AY535" s="17">
        <v>15430804.24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49729224.630000003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49729224.630000003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49729224.630000003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5641378662.4300003</v>
      </c>
      <c r="AY539" s="30">
        <f>AY186+AY372+AY453+AY477+AY507+AY536</f>
        <v>8586609186.4300003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2373305611.2099991</v>
      </c>
      <c r="AY540" s="31">
        <f>AY184-AY539</f>
        <v>1477836083.1199989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2023-01-26T20:58:39Z</dcterms:created>
  <dcterms:modified xsi:type="dcterms:W3CDTF">2023-09-15T18:11:49Z</dcterms:modified>
</cp:coreProperties>
</file>