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AY56" i="1" l="1"/>
  <c r="AY55" i="1" s="1"/>
  <c r="AX56" i="1"/>
  <c r="AX55" i="1" s="1"/>
  <c r="AY54" i="1"/>
  <c r="AX54" i="1"/>
  <c r="AY53" i="1"/>
  <c r="AX53" i="1"/>
  <c r="AY52" i="1"/>
  <c r="AX52" i="1"/>
  <c r="AY51" i="1"/>
  <c r="AX51" i="1"/>
  <c r="AY50" i="1"/>
  <c r="AY49" i="1"/>
  <c r="AX49" i="1"/>
  <c r="AY48" i="1"/>
  <c r="AX48" i="1"/>
  <c r="AY47" i="1"/>
  <c r="AX47" i="1"/>
  <c r="AY46" i="1"/>
  <c r="AX46" i="1"/>
  <c r="AY45" i="1"/>
  <c r="AY44" i="1" s="1"/>
  <c r="AX45" i="1"/>
  <c r="AY43" i="1"/>
  <c r="AX43" i="1"/>
  <c r="AY42" i="1"/>
  <c r="AX42" i="1"/>
  <c r="AY41" i="1"/>
  <c r="AX41" i="1"/>
  <c r="AX40" i="1" s="1"/>
  <c r="AY40" i="1"/>
  <c r="AY39" i="1"/>
  <c r="AX39" i="1"/>
  <c r="AY38" i="1"/>
  <c r="AX38" i="1"/>
  <c r="AY37" i="1"/>
  <c r="AX37" i="1"/>
  <c r="AY36" i="1"/>
  <c r="AX36" i="1"/>
  <c r="AY35" i="1"/>
  <c r="AX35" i="1"/>
  <c r="AY34" i="1"/>
  <c r="AX34" i="1"/>
  <c r="AY33" i="1"/>
  <c r="AX33" i="1"/>
  <c r="AY32" i="1"/>
  <c r="AX32" i="1"/>
  <c r="AY31" i="1"/>
  <c r="AX31" i="1"/>
  <c r="AY30" i="1"/>
  <c r="AY29" i="1"/>
  <c r="AX29" i="1"/>
  <c r="AY28" i="1"/>
  <c r="AX28" i="1"/>
  <c r="AY27" i="1"/>
  <c r="AY26" i="1" s="1"/>
  <c r="AX27" i="1"/>
  <c r="AY23" i="1"/>
  <c r="AX23" i="1"/>
  <c r="AY22" i="1"/>
  <c r="AX22" i="1"/>
  <c r="AY21" i="1"/>
  <c r="AX21" i="1"/>
  <c r="AY20" i="1"/>
  <c r="AX20" i="1"/>
  <c r="AY19" i="1"/>
  <c r="AX19" i="1"/>
  <c r="AY17" i="1"/>
  <c r="AX17" i="1"/>
  <c r="AY16" i="1"/>
  <c r="AY15" i="1" s="1"/>
  <c r="AX16" i="1"/>
  <c r="AY14" i="1"/>
  <c r="AX14" i="1"/>
  <c r="AY13" i="1"/>
  <c r="AX13" i="1"/>
  <c r="AY12" i="1"/>
  <c r="AX12" i="1"/>
  <c r="AY11" i="1"/>
  <c r="AX11" i="1"/>
  <c r="AY10" i="1"/>
  <c r="AX10" i="1"/>
  <c r="AY9" i="1"/>
  <c r="AX9" i="1"/>
  <c r="AY8" i="1"/>
  <c r="AX8" i="1"/>
  <c r="AY5" i="1"/>
  <c r="AX5" i="1"/>
  <c r="AX44" i="1" l="1"/>
  <c r="AY18" i="1"/>
  <c r="AX18" i="1"/>
  <c r="AX30" i="1"/>
  <c r="AY7" i="1"/>
  <c r="AY24" i="1" s="1"/>
  <c r="AX15" i="1"/>
  <c r="AX26" i="1"/>
  <c r="AX50" i="1"/>
  <c r="AX7" i="1"/>
  <c r="AY57" i="1"/>
  <c r="AX24" i="1" l="1"/>
  <c r="AY58" i="1"/>
  <c r="AX57" i="1"/>
  <c r="AX58" i="1" l="1"/>
</calcChain>
</file>

<file path=xl/sharedStrings.xml><?xml version="1.0" encoding="utf-8"?>
<sst xmlns="http://schemas.openxmlformats.org/spreadsheetml/2006/main" count="62" uniqueCount="62">
  <si>
    <t>(Cifras en pesos)</t>
  </si>
  <si>
    <t>CONCEPTO</t>
  </si>
  <si>
    <t>INGRESOS Y OTROS BENEFICIOS</t>
  </si>
  <si>
    <t>GASTOS Y OTRAS PÉRDIDAS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</si>
  <si>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</si>
  <si>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</si>
  <si>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</si>
  <si>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</si>
  <si>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DE GUADALAJARA</t>
  </si>
  <si>
    <t xml:space="preserve">    Ingresos de Ggestión</t>
  </si>
  <si>
    <t xml:space="preserve">        Impuestos</t>
  </si>
  <si>
    <t xml:space="preserve">        Cuotas y aportaciones de seguridad social</t>
  </si>
  <si>
    <t xml:space="preserve">        Contribuciones de mejoras</t>
  </si>
  <si>
    <t xml:space="preserve">        Derechos</t>
  </si>
  <si>
    <t xml:space="preserve">        Productos</t>
  </si>
  <si>
    <t xml:space="preserve">        Aprovechamiento</t>
  </si>
  <si>
    <t xml:space="preserve">        Ingresos por venta de bienes y prestación de servicios</t>
  </si>
  <si>
    <t xml:space="preserve">    Participaciones, Aportaciones, Convenios, Incentiv. derivdos de la colab. fisc, Fondos distintos de aport, Transf, Asig, Sub y Subve, y Pens. y Jub.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</si>
  <si>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</si>
  <si>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Pensiones y Jubiliaciones</t>
  </si>
  <si>
    <t xml:space="preserve">    Otros ingresos y beneficios</t>
  </si>
  <si>
    <t xml:space="preserve">    Ingresos financieros</t>
  </si>
  <si>
    <t xml:space="preserve">    Incremento por varación de inventarios</t>
  </si>
  <si>
    <t xml:space="preserve">    Disminución del exceso de estimaciones por pérdida o deterioro u obsolecencia</t>
  </si>
  <si>
    <t xml:space="preserve">    Disminución del exceso de provisiones</t>
  </si>
  <si>
    <t xml:space="preserve">    Otros ingresos y beneficios varios</t>
  </si>
  <si>
    <t>TOTAL DE INGRESOS Y OTROS BENEFICIOS</t>
  </si>
  <si>
    <t xml:space="preserve">   Gastos de funcionamiento</t>
  </si>
  <si>
    <t xml:space="preserve">    Servicios personales</t>
  </si>
  <si>
    <t xml:space="preserve">    Materiales y suministros</t>
  </si>
  <si>
    <t xml:space="preserve">    Servicios geneales</t>
  </si>
  <si>
    <t xml:space="preserve">   Transferencias, Asignaciones, Subsidios y Otras ayudas</t>
  </si>
  <si>
    <t xml:space="preserve">    Transferencias internas y asignaciones al sector público</t>
  </si>
  <si>
    <t xml:space="preserve">    Transferencias al resto del sector público</t>
  </si>
  <si>
    <t xml:space="preserve">    Subsidios y subvenciones</t>
  </si>
  <si>
    <t xml:space="preserve">    Ayudas sociales</t>
  </si>
  <si>
    <t xml:space="preserve">    Pensiones y jubilaciones</t>
  </si>
  <si>
    <t xml:space="preserve">    Transferencias a fideicomisos, mandatos y contratos análogos</t>
  </si>
  <si>
    <t xml:space="preserve">    Transferencias a la seguridad social</t>
  </si>
  <si>
    <t xml:space="preserve">    Donativos</t>
  </si>
  <si>
    <t xml:space="preserve">    Transferencias al exterior</t>
  </si>
  <si>
    <t xml:space="preserve">  Participaciones y aportaciones</t>
  </si>
  <si>
    <t xml:space="preserve">    Participaciones</t>
  </si>
  <si>
    <t xml:space="preserve">    Aportaciones</t>
  </si>
  <si>
    <t xml:space="preserve">    Convenios</t>
  </si>
  <si>
    <t xml:space="preserve">  Intereses, Comisiones y Otros gastos de la deuda pública</t>
  </si>
  <si>
    <t xml:space="preserve">    Intereses de la deuda pública</t>
  </si>
  <si>
    <t xml:space="preserve">    Comisiones de la deuda pública</t>
  </si>
  <si>
    <t xml:space="preserve">    Gastos de la deuda pública</t>
  </si>
  <si>
    <t xml:space="preserve">    Costos de cobertura</t>
  </si>
  <si>
    <t xml:space="preserve">    Apoyos financieros</t>
  </si>
  <si>
    <t xml:space="preserve">  Otros gastos y pérdidas extraordinarias</t>
  </si>
  <si>
    <t xml:space="preserve">    Estimaciónes, depresiaciones, deterioro, obsolescencia y amortizaciones</t>
  </si>
  <si>
    <t xml:space="preserve">    Provisiones</t>
  </si>
  <si>
    <t xml:space="preserve">    Disminución de inventarios</t>
  </si>
  <si>
    <t xml:space="preserve">    Otros gastos</t>
  </si>
  <si>
    <t xml:space="preserve">  Inversión pública</t>
  </si>
  <si>
    <t xml:space="preserve">    Inversión pública no capitalizable</t>
  </si>
  <si>
    <t>MTRO LUIS GARCÍA SOTELO</t>
  </si>
  <si>
    <t>TESORERO MUNICIPAL</t>
  </si>
  <si>
    <t>DEL 01 DE ENERO AL 30 DE SEPTIEMBRE DE 2024</t>
  </si>
  <si>
    <t>ESTADO DE ACTIVIDADES- LGCG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</si>
</sst>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Protection="1">
      <protection hidden="1"/>
    </xf>
    <xf numFmtId="0" fontId="3" fillId="0" borderId="1" xfId="0" applyFont="1" applyBorder="1" applyAlignment="1" applyProtection="1">
      <alignment horizontal="center"/>
      <protection hidden="1"/>
    </xf>
    <xf numFmtId="1" fontId="3" fillId="0" borderId="1" xfId="0" quotePrefix="1" applyNumberFormat="1" applyFont="1" applyFill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Font="1" applyBorder="1" applyAlignment="1" applyProtection="1">
      <alignment horizontal="left"/>
      <protection hidden="1"/>
    </xf>
    <xf numFmtId="164" fontId="0" fillId="0" borderId="3" xfId="0" applyNumberFormat="1" applyFon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right"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0" fillId="0" borderId="4" xfId="0" applyFont="1" applyBorder="1" applyProtection="1">
      <protection hidden="1"/>
    </xf>
    <xf numFmtId="4" fontId="6" fillId="0" borderId="5" xfId="0" applyNumberFormat="1" applyFont="1" applyBorder="1" applyAlignment="1" applyProtection="1">
      <alignment horizontal="center" vertical="center"/>
      <protection hidden="1"/>
    </xf>
    <xf numFmtId="4" fontId="4" fillId="0" borderId="6" xfId="0" applyNumberFormat="1" applyFont="1" applyBorder="1" applyAlignment="1" applyProtection="1">
      <alignment horizontal="right" vertical="center"/>
      <protection hidden="1"/>
    </xf>
    <xf numFmtId="0" fontId="0" fillId="0" borderId="0" xfId="0" applyFont="1" applyAlignment="1" applyProtection="1">
      <alignment horizontal="left"/>
      <protection hidden="1"/>
    </xf>
    <xf numFmtId="164" fontId="0" fillId="0" borderId="0" xfId="0" applyNumberFormat="1" applyFont="1" applyAlignment="1" applyProtection="1">
      <alignment horizontal="right" vertical="center"/>
      <protection hidden="1"/>
    </xf>
    <xf numFmtId="0" fontId="10" fillId="0" borderId="0" xfId="0" applyFont="1" applyProtection="1">
      <protection hidden="1"/>
    </xf>
    <xf numFmtId="0" fontId="0" fillId="0" borderId="0" xfId="0" applyFont="1" applyBorder="1" applyAlignment="1" applyProtection="1">
      <protection hidden="1"/>
    </xf>
    <xf numFmtId="0" fontId="0" fillId="0" borderId="0" xfId="0" applyFont="1" applyBorder="1" applyAlignment="1" applyProtection="1">
      <alignment horizontal="left"/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Font="1" applyAlignment="1" applyProtection="1">
      <alignment horizontal="center"/>
      <protection hidden="1"/>
    </xf>
    <xf numFmtId="0" fontId="6" fillId="0" borderId="4" xfId="0" applyFont="1" applyBorder="1" applyAlignment="1" applyProtection="1">
      <protection hidden="1"/>
    </xf>
    <xf numFmtId="0" fontId="0" fillId="0" borderId="4" xfId="0" applyFont="1" applyBorder="1" applyAlignment="1" applyProtection="1"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inden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6" fillId="0" borderId="0" xfId="0" applyFont="1" applyBorder="1" applyAlignment="1" applyProtection="1">
      <alignment vertical="top" wrapText="1"/>
      <protection hidden="1"/>
    </xf>
    <xf numFmtId="164" fontId="0" fillId="0" borderId="0" xfId="0" applyNumberFormat="1" applyFont="1" applyBorder="1" applyAlignment="1" applyProtection="1">
      <alignment horizontal="right" vertical="center"/>
      <protection hidden="1"/>
    </xf>
    <xf numFmtId="0" fontId="0" fillId="0" borderId="7" xfId="0" applyFont="1" applyBorder="1" applyAlignment="1" applyProtection="1">
      <protection hidden="1"/>
    </xf>
    <xf numFmtId="0" fontId="8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7" xfId="0" applyFont="1" applyBorder="1" applyAlignment="1" applyProtection="1">
      <alignment horizontal="center"/>
      <protection hidden="1"/>
    </xf>
    <xf numFmtId="0" fontId="2" fillId="0" borderId="0" xfId="0" applyFont="1" applyFill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Fill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vertical="top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5</xdr:col>
      <xdr:colOff>114498</xdr:colOff>
      <xdr:row>4</xdr:row>
      <xdr:rowOff>114432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1419423" cy="9431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vasquez/Desktop/HT%20Septiembre/Import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"/>
      <sheetName val="BD"/>
      <sheetName val="Validacion"/>
      <sheetName val="Balanza"/>
      <sheetName val="F3"/>
      <sheetName val="F9-IDP"/>
      <sheetName val="F9-EDP"/>
      <sheetName val="F9-IAO"/>
      <sheetName val="F10"/>
      <sheetName val="F11"/>
      <sheetName val="F13"/>
      <sheetName val="F18A"/>
      <sheetName val="F19A"/>
      <sheetName val="F21"/>
      <sheetName val="F22"/>
      <sheetName val="F23"/>
      <sheetName val="F1"/>
      <sheetName val="F1A"/>
      <sheetName val="F1LDF"/>
      <sheetName val="F6"/>
      <sheetName val="F6A"/>
      <sheetName val="F2"/>
      <sheetName val="F4A1"/>
      <sheetName val="F4A2"/>
      <sheetName val="F5"/>
      <sheetName val="F7"/>
      <sheetName val="F7A"/>
      <sheetName val="F7B"/>
      <sheetName val="F8"/>
      <sheetName val="F8B"/>
      <sheetName val="F12"/>
      <sheetName val="F16"/>
      <sheetName val="F17"/>
      <sheetName val="F18"/>
      <sheetName val="F19"/>
    </sheetNames>
    <sheetDataSet>
      <sheetData sheetId="0"/>
      <sheetData sheetId="1"/>
      <sheetData sheetId="2">
        <row r="185">
          <cell r="F185">
            <v>2024</v>
          </cell>
        </row>
        <row r="186">
          <cell r="F186">
            <v>2023</v>
          </cell>
        </row>
      </sheetData>
      <sheetData sheetId="3">
        <row r="198">
          <cell r="D198">
            <v>2688952449.8500004</v>
          </cell>
          <cell r="H198">
            <v>2514000588.4500003</v>
          </cell>
        </row>
        <row r="219">
          <cell r="D219">
            <v>0</v>
          </cell>
          <cell r="H219">
            <v>0</v>
          </cell>
        </row>
        <row r="225">
          <cell r="D225">
            <v>490355.75</v>
          </cell>
          <cell r="H225">
            <v>413506.61</v>
          </cell>
        </row>
        <row r="230">
          <cell r="D230">
            <v>1374889925.6400003</v>
          </cell>
          <cell r="H230">
            <v>1131579306.1800001</v>
          </cell>
        </row>
        <row r="262">
          <cell r="D262">
            <v>189903075.27000001</v>
          </cell>
          <cell r="H262">
            <v>130320606.22</v>
          </cell>
        </row>
        <row r="271">
          <cell r="D271">
            <v>150724855.72999999</v>
          </cell>
          <cell r="H271">
            <v>92753043.390000001</v>
          </cell>
        </row>
        <row r="292">
          <cell r="D292">
            <v>0</v>
          </cell>
          <cell r="H292">
            <v>0</v>
          </cell>
        </row>
        <row r="308">
          <cell r="D308">
            <v>6877031408.5599995</v>
          </cell>
          <cell r="H308">
            <v>5321531961.1499996</v>
          </cell>
        </row>
        <row r="341">
          <cell r="D341">
            <v>0</v>
          </cell>
          <cell r="H341">
            <v>0</v>
          </cell>
        </row>
        <row r="356">
          <cell r="D356">
            <v>0</v>
          </cell>
          <cell r="H356">
            <v>0</v>
          </cell>
        </row>
        <row r="361">
          <cell r="D361">
            <v>0</v>
          </cell>
          <cell r="H361">
            <v>0</v>
          </cell>
        </row>
        <row r="367">
          <cell r="D367">
            <v>0</v>
          </cell>
          <cell r="H367">
            <v>0</v>
          </cell>
        </row>
        <row r="370">
          <cell r="D370">
            <v>0</v>
          </cell>
          <cell r="H370">
            <v>0</v>
          </cell>
        </row>
        <row r="373">
          <cell r="D373">
            <v>62343.86</v>
          </cell>
          <cell r="H373">
            <v>0</v>
          </cell>
        </row>
        <row r="391">
          <cell r="C391">
            <v>4896167882.4099998</v>
          </cell>
          <cell r="G391">
            <v>3604160292.8299999</v>
          </cell>
        </row>
        <row r="426">
          <cell r="C426">
            <v>480930495.54999995</v>
          </cell>
          <cell r="G426">
            <v>414974917.76999992</v>
          </cell>
        </row>
        <row r="491">
          <cell r="C491">
            <v>2602374757.7000003</v>
          </cell>
          <cell r="G491">
            <v>1940479474.78</v>
          </cell>
        </row>
        <row r="577">
          <cell r="C577">
            <v>0</v>
          </cell>
          <cell r="G577">
            <v>0</v>
          </cell>
        </row>
        <row r="589">
          <cell r="C589">
            <v>849076442.03999996</v>
          </cell>
          <cell r="G589">
            <v>628643354.92999995</v>
          </cell>
        </row>
        <row r="597">
          <cell r="C597">
            <v>60093430.509999998</v>
          </cell>
          <cell r="G597">
            <v>50933385.399999999</v>
          </cell>
        </row>
        <row r="609">
          <cell r="C609">
            <v>220221846.52000001</v>
          </cell>
          <cell r="G609">
            <v>187321008.16999999</v>
          </cell>
        </row>
        <row r="622">
          <cell r="C622">
            <v>0</v>
          </cell>
          <cell r="G622">
            <v>0</v>
          </cell>
        </row>
        <row r="629">
          <cell r="C629">
            <v>160410232.59</v>
          </cell>
          <cell r="G629">
            <v>134897517.22999999</v>
          </cell>
        </row>
        <row r="639">
          <cell r="C639">
            <v>0</v>
          </cell>
          <cell r="G639">
            <v>0</v>
          </cell>
        </row>
        <row r="642">
          <cell r="C642">
            <v>372645.92</v>
          </cell>
          <cell r="G642">
            <v>0</v>
          </cell>
        </row>
        <row r="653">
          <cell r="C653">
            <v>0</v>
          </cell>
          <cell r="G653">
            <v>0</v>
          </cell>
        </row>
        <row r="660">
          <cell r="C660">
            <v>0</v>
          </cell>
          <cell r="G660">
            <v>0</v>
          </cell>
        </row>
        <row r="669">
          <cell r="C669">
            <v>0</v>
          </cell>
          <cell r="G669">
            <v>0</v>
          </cell>
        </row>
        <row r="677">
          <cell r="C677">
            <v>0</v>
          </cell>
          <cell r="G677">
            <v>0</v>
          </cell>
        </row>
        <row r="684">
          <cell r="C684">
            <v>144106863.84</v>
          </cell>
          <cell r="G684">
            <v>100624324.73</v>
          </cell>
        </row>
        <row r="695">
          <cell r="C695">
            <v>0</v>
          </cell>
          <cell r="G695">
            <v>0</v>
          </cell>
        </row>
        <row r="700">
          <cell r="C700">
            <v>32166351.579999998</v>
          </cell>
          <cell r="G700">
            <v>2264985.9700000002</v>
          </cell>
        </row>
        <row r="705">
          <cell r="C705">
            <v>0</v>
          </cell>
          <cell r="G705">
            <v>0</v>
          </cell>
        </row>
        <row r="708">
          <cell r="C708">
            <v>0</v>
          </cell>
          <cell r="G708">
            <v>0</v>
          </cell>
        </row>
        <row r="714">
          <cell r="C714">
            <v>317130</v>
          </cell>
          <cell r="G714">
            <v>1833836.38</v>
          </cell>
        </row>
        <row r="723">
          <cell r="C723">
            <v>0</v>
          </cell>
          <cell r="G723">
            <v>0</v>
          </cell>
        </row>
        <row r="726">
          <cell r="C726">
            <v>0</v>
          </cell>
          <cell r="G726">
            <v>0</v>
          </cell>
        </row>
        <row r="736">
          <cell r="C736">
            <v>7365324.2300000004</v>
          </cell>
          <cell r="G736">
            <v>5358193.1100000003</v>
          </cell>
        </row>
        <row r="747">
          <cell r="C747">
            <v>955296666.38</v>
          </cell>
          <cell r="G747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571"/>
  <sheetViews>
    <sheetView tabSelected="1" topLeftCell="A55" workbookViewId="0">
      <selection activeCell="A62" sqref="A62:XFD63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21" customWidth="1"/>
    <col min="50" max="50" width="22.85546875" style="21" customWidth="1"/>
    <col min="51" max="51" width="22.85546875" style="22" customWidth="1"/>
    <col min="52" max="52" width="0.5703125" style="1" customWidth="1"/>
    <col min="53" max="16384" width="11.42578125" style="1" hidden="1"/>
  </cols>
  <sheetData>
    <row r="1" spans="1:51" ht="23.25" x14ac:dyDescent="0.35">
      <c r="A1" s="40" t="s">
        <v>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</row>
    <row r="2" spans="1:51" ht="21" x14ac:dyDescent="0.35">
      <c r="A2" s="41" t="s">
        <v>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</row>
    <row r="3" spans="1:51" ht="18.75" x14ac:dyDescent="0.3">
      <c r="A3" s="42" t="s">
        <v>60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</row>
    <row r="4" spans="1:51" ht="15" customHeight="1" x14ac:dyDescent="0.3">
      <c r="A4" s="42" t="s">
        <v>0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</row>
    <row r="5" spans="1:51" s="4" customFormat="1" ht="21" x14ac:dyDescent="0.35">
      <c r="A5" s="2"/>
      <c r="B5" s="43" t="s">
        <v>1</v>
      </c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3">
        <f>[1]Validacion!F185</f>
        <v>2024</v>
      </c>
      <c r="AY5" s="3">
        <f>[1]Validacion!F186</f>
        <v>2023</v>
      </c>
    </row>
    <row r="6" spans="1:51" ht="18.75" x14ac:dyDescent="0.3">
      <c r="A6" s="5"/>
      <c r="B6" s="6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8"/>
    </row>
    <row r="7" spans="1:51" ht="15.75" x14ac:dyDescent="0.25">
      <c r="A7" s="9"/>
      <c r="B7" s="29" t="s">
        <v>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1">
        <f>AX8+AX9+AX10+AX11+AX12+AX13+AX14</f>
        <v>3869067050.8500004</v>
      </c>
      <c r="AY7" s="11">
        <f>AY8+AY9+AY10+AY11+AY12+AY13+AY14</f>
        <v>4404960662.2400007</v>
      </c>
    </row>
    <row r="8" spans="1:51" x14ac:dyDescent="0.25">
      <c r="A8" s="9"/>
      <c r="B8" s="30" t="s">
        <v>10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3">
        <f>[1]Balanza!H198</f>
        <v>2514000588.4500003</v>
      </c>
      <c r="AY8" s="13">
        <f>[1]Balanza!D198</f>
        <v>2688952449.8500004</v>
      </c>
    </row>
    <row r="9" spans="1:51" x14ac:dyDescent="0.25">
      <c r="A9" s="9"/>
      <c r="B9" s="30" t="s">
        <v>11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3">
        <f>[1]Balanza!H219</f>
        <v>0</v>
      </c>
      <c r="AY9" s="13">
        <f>[1]Balanza!D219</f>
        <v>0</v>
      </c>
    </row>
    <row r="10" spans="1:51" x14ac:dyDescent="0.25">
      <c r="A10" s="9"/>
      <c r="B10" s="30" t="s">
        <v>12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3">
        <f>[1]Balanza!H225</f>
        <v>413506.61</v>
      </c>
      <c r="AY10" s="13">
        <f>[1]Balanza!D225</f>
        <v>490355.75</v>
      </c>
    </row>
    <row r="11" spans="1:51" x14ac:dyDescent="0.25">
      <c r="A11" s="9"/>
      <c r="B11" s="30" t="s">
        <v>13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3">
        <f>[1]Balanza!H230</f>
        <v>1131579306.1800001</v>
      </c>
      <c r="AY11" s="13">
        <f>[1]Balanza!D230</f>
        <v>1374889925.6400003</v>
      </c>
    </row>
    <row r="12" spans="1:51" x14ac:dyDescent="0.25">
      <c r="A12" s="9"/>
      <c r="B12" s="30" t="s">
        <v>14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3">
        <f>[1]Balanza!H262</f>
        <v>130320606.22</v>
      </c>
      <c r="AY12" s="13">
        <f>[1]Balanza!D262</f>
        <v>189903075.27000001</v>
      </c>
    </row>
    <row r="13" spans="1:51" x14ac:dyDescent="0.25">
      <c r="A13" s="9"/>
      <c r="B13" s="30" t="s">
        <v>15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3">
        <f>[1]Balanza!H271</f>
        <v>92753043.390000001</v>
      </c>
      <c r="AY13" s="13">
        <f>[1]Balanza!D271</f>
        <v>150724855.72999999</v>
      </c>
    </row>
    <row r="14" spans="1:51" x14ac:dyDescent="0.25">
      <c r="A14" s="9"/>
      <c r="B14" s="30" t="s">
        <v>16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3">
        <f>[1]Balanza!H292</f>
        <v>0</v>
      </c>
      <c r="AY14" s="13">
        <f>[1]Balanza!D292</f>
        <v>0</v>
      </c>
    </row>
    <row r="15" spans="1:51" ht="15.75" x14ac:dyDescent="0.25">
      <c r="A15" s="9"/>
      <c r="B15" s="31" t="s">
        <v>17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1">
        <f>AX16+AX17</f>
        <v>5321531961.1499996</v>
      </c>
      <c r="AY15" s="11">
        <f>AY16+AY17</f>
        <v>6877031408.5599995</v>
      </c>
    </row>
    <row r="16" spans="1:51" x14ac:dyDescent="0.25">
      <c r="A16" s="9"/>
      <c r="B16" s="32" t="s">
        <v>18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3">
        <f>[1]Balanza!H308</f>
        <v>5321531961.1499996</v>
      </c>
      <c r="AY16" s="13">
        <f>[1]Balanza!D308</f>
        <v>6877031408.5599995</v>
      </c>
    </row>
    <row r="17" spans="1:52" x14ac:dyDescent="0.25">
      <c r="A17" s="9"/>
      <c r="B17" s="32" t="s">
        <v>19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3">
        <f>[1]Balanza!H341</f>
        <v>0</v>
      </c>
      <c r="AY17" s="13">
        <f>[1]Balanza!D341</f>
        <v>0</v>
      </c>
    </row>
    <row r="18" spans="1:52" ht="15.75" x14ac:dyDescent="0.25">
      <c r="A18" s="9"/>
      <c r="B18" s="14" t="s">
        <v>20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1">
        <f>AX19+AX20+AX21+AX22+AX23</f>
        <v>0</v>
      </c>
      <c r="AY18" s="11">
        <f>AY19+AY20+AY21+AY22+AY23</f>
        <v>62343.86</v>
      </c>
    </row>
    <row r="19" spans="1:52" x14ac:dyDescent="0.25">
      <c r="A19" s="9"/>
      <c r="B19" s="32" t="s">
        <v>21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3">
        <f>[1]Balanza!H356</f>
        <v>0</v>
      </c>
      <c r="AY19" s="13">
        <f>[1]Balanza!D356</f>
        <v>0</v>
      </c>
    </row>
    <row r="20" spans="1:52" x14ac:dyDescent="0.25">
      <c r="A20" s="9"/>
      <c r="B20" s="32" t="s">
        <v>22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3">
        <f>[1]Balanza!H361</f>
        <v>0</v>
      </c>
      <c r="AY20" s="13">
        <f>[1]Balanza!D361</f>
        <v>0</v>
      </c>
      <c r="AZ20" s="15"/>
    </row>
    <row r="21" spans="1:52" x14ac:dyDescent="0.25">
      <c r="A21" s="9"/>
      <c r="B21" s="32" t="s">
        <v>23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3">
        <f>[1]Balanza!H367</f>
        <v>0</v>
      </c>
      <c r="AY21" s="13">
        <f>[1]Balanza!D367</f>
        <v>0</v>
      </c>
      <c r="AZ21" s="15"/>
    </row>
    <row r="22" spans="1:52" x14ac:dyDescent="0.25">
      <c r="A22" s="9"/>
      <c r="B22" s="32" t="s">
        <v>24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3">
        <f>[1]Balanza!H370</f>
        <v>0</v>
      </c>
      <c r="AY22" s="13">
        <f>[1]Balanza!D370</f>
        <v>0</v>
      </c>
      <c r="AZ22" s="15"/>
    </row>
    <row r="23" spans="1:52" x14ac:dyDescent="0.25">
      <c r="A23" s="9"/>
      <c r="B23" s="32" t="s">
        <v>25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3">
        <f>[1]Balanza!H373</f>
        <v>0</v>
      </c>
      <c r="AY23" s="13">
        <f>[1]Balanza!D373</f>
        <v>62343.86</v>
      </c>
      <c r="AZ23" s="15"/>
    </row>
    <row r="24" spans="1:52" ht="15.75" x14ac:dyDescent="0.25">
      <c r="A24" s="12"/>
      <c r="B24" s="37" t="s">
        <v>26</v>
      </c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16">
        <f>AX7+AX15+AX18</f>
        <v>9190599012</v>
      </c>
      <c r="AY24" s="16">
        <f>AY7+AY15+AY18</f>
        <v>11282054414.66</v>
      </c>
    </row>
    <row r="25" spans="1:52" ht="18.75" x14ac:dyDescent="0.25">
      <c r="A25" s="9"/>
      <c r="B25" s="17" t="s">
        <v>3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3"/>
    </row>
    <row r="26" spans="1:52" ht="15.75" x14ac:dyDescent="0.25">
      <c r="A26" s="9"/>
      <c r="B26" s="14" t="s">
        <v>27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1">
        <f>AX27+AX28+AX29</f>
        <v>5959614685.3800001</v>
      </c>
      <c r="AY26" s="11">
        <f>AY27+AY28+AY29</f>
        <v>7979473135.6599998</v>
      </c>
    </row>
    <row r="27" spans="1:52" x14ac:dyDescent="0.25">
      <c r="A27" s="9"/>
      <c r="B27" s="32" t="s">
        <v>28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3">
        <f>[1]Balanza!G391</f>
        <v>3604160292.8299999</v>
      </c>
      <c r="AY27" s="13">
        <f>[1]Balanza!C391</f>
        <v>4896167882.4099998</v>
      </c>
    </row>
    <row r="28" spans="1:52" x14ac:dyDescent="0.25">
      <c r="A28" s="9"/>
      <c r="B28" s="32" t="s">
        <v>29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3">
        <f>[1]Balanza!G426</f>
        <v>414974917.76999992</v>
      </c>
      <c r="AY28" s="13">
        <f>[1]Balanza!C426</f>
        <v>480930495.54999995</v>
      </c>
    </row>
    <row r="29" spans="1:52" x14ac:dyDescent="0.25">
      <c r="A29" s="9"/>
      <c r="B29" s="32" t="s">
        <v>30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3">
        <f>[1]Balanza!G491</f>
        <v>1940479474.78</v>
      </c>
      <c r="AY29" s="13">
        <f>[1]Balanza!C491</f>
        <v>2602374757.7000003</v>
      </c>
    </row>
    <row r="30" spans="1:52" ht="15.75" x14ac:dyDescent="0.25">
      <c r="A30" s="9"/>
      <c r="B30" s="14" t="s">
        <v>31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1">
        <f>AX31+AX32+AX33+AX34+AX35+AX36+AX37+AX38+AX39</f>
        <v>1001795265.7299999</v>
      </c>
      <c r="AY30" s="11">
        <f>AY31+AY32+AY33+AY34+AY35+AY36+AY37+AY38+AY39</f>
        <v>1290174597.5799999</v>
      </c>
    </row>
    <row r="31" spans="1:52" x14ac:dyDescent="0.25">
      <c r="A31" s="9"/>
      <c r="B31" s="32" t="s">
        <v>32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3">
        <f>[1]Balanza!G577</f>
        <v>0</v>
      </c>
      <c r="AY31" s="13">
        <f>[1]Balanza!C577</f>
        <v>0</v>
      </c>
    </row>
    <row r="32" spans="1:52" x14ac:dyDescent="0.25">
      <c r="A32" s="9"/>
      <c r="B32" s="32" t="s">
        <v>33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3">
        <f>[1]Balanza!G589</f>
        <v>628643354.92999995</v>
      </c>
      <c r="AY32" s="13">
        <f>[1]Balanza!C589</f>
        <v>849076442.03999996</v>
      </c>
    </row>
    <row r="33" spans="1:51" x14ac:dyDescent="0.25">
      <c r="A33" s="9"/>
      <c r="B33" s="32" t="s">
        <v>34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3">
        <f>[1]Balanza!G597</f>
        <v>50933385.399999999</v>
      </c>
      <c r="AY33" s="13">
        <f>[1]Balanza!C597</f>
        <v>60093430.509999998</v>
      </c>
    </row>
    <row r="34" spans="1:51" x14ac:dyDescent="0.25">
      <c r="A34" s="9"/>
      <c r="B34" s="32" t="s">
        <v>35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3">
        <f>[1]Balanza!G609</f>
        <v>187321008.16999999</v>
      </c>
      <c r="AY34" s="13">
        <f>[1]Balanza!C609</f>
        <v>220221846.52000001</v>
      </c>
    </row>
    <row r="35" spans="1:51" x14ac:dyDescent="0.25">
      <c r="A35" s="9"/>
      <c r="B35" s="32" t="s">
        <v>36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3">
        <f>[1]Balanza!G622</f>
        <v>0</v>
      </c>
      <c r="AY35" s="13">
        <f>[1]Balanza!C622</f>
        <v>0</v>
      </c>
    </row>
    <row r="36" spans="1:51" x14ac:dyDescent="0.25">
      <c r="A36" s="9"/>
      <c r="B36" s="32" t="s">
        <v>37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3">
        <f>[1]Balanza!G629</f>
        <v>134897517.22999999</v>
      </c>
      <c r="AY36" s="13">
        <f>[1]Balanza!C629</f>
        <v>160410232.59</v>
      </c>
    </row>
    <row r="37" spans="1:51" x14ac:dyDescent="0.25">
      <c r="A37" s="9"/>
      <c r="B37" s="32" t="s">
        <v>38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3">
        <f>[1]Balanza!G639</f>
        <v>0</v>
      </c>
      <c r="AY37" s="13">
        <f>[1]Balanza!C639</f>
        <v>0</v>
      </c>
    </row>
    <row r="38" spans="1:51" x14ac:dyDescent="0.25">
      <c r="A38" s="9"/>
      <c r="B38" s="32" t="s">
        <v>39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3">
        <f>[1]Balanza!G642</f>
        <v>0</v>
      </c>
      <c r="AY38" s="13">
        <f>[1]Balanza!C642</f>
        <v>372645.92</v>
      </c>
    </row>
    <row r="39" spans="1:51" x14ac:dyDescent="0.25">
      <c r="A39" s="9"/>
      <c r="B39" s="32" t="s">
        <v>40</v>
      </c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3">
        <f>[1]Balanza!G653</f>
        <v>0</v>
      </c>
      <c r="AY39" s="13">
        <f>[1]Balanza!C653</f>
        <v>0</v>
      </c>
    </row>
    <row r="40" spans="1:51" ht="15.75" x14ac:dyDescent="0.25">
      <c r="A40" s="9"/>
      <c r="B40" s="14" t="s">
        <v>41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1">
        <f>AX41+AX42+AX43</f>
        <v>0</v>
      </c>
      <c r="AY40" s="11">
        <f>AY41+AY42+AY43</f>
        <v>0</v>
      </c>
    </row>
    <row r="41" spans="1:51" x14ac:dyDescent="0.25">
      <c r="A41" s="9"/>
      <c r="B41" s="32" t="s">
        <v>42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3">
        <f>[1]Balanza!G660</f>
        <v>0</v>
      </c>
      <c r="AY41" s="13">
        <f>[1]Balanza!C660</f>
        <v>0</v>
      </c>
    </row>
    <row r="42" spans="1:51" x14ac:dyDescent="0.25">
      <c r="A42" s="9"/>
      <c r="B42" s="32" t="s">
        <v>43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3">
        <f>[1]Balanza!G669</f>
        <v>0</v>
      </c>
      <c r="AY42" s="13">
        <f>[1]Balanza!C669</f>
        <v>0</v>
      </c>
    </row>
    <row r="43" spans="1:51" x14ac:dyDescent="0.25">
      <c r="A43" s="9"/>
      <c r="B43" s="32" t="s">
        <v>44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3">
        <f>[1]Balanza!G677</f>
        <v>0</v>
      </c>
      <c r="AY43" s="13">
        <f>[1]Balanza!C677</f>
        <v>0</v>
      </c>
    </row>
    <row r="44" spans="1:51" ht="15.75" x14ac:dyDescent="0.25">
      <c r="A44" s="9"/>
      <c r="B44" s="14" t="s">
        <v>45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1">
        <f>AX45+AX46+AX47+AX48+AX49</f>
        <v>102889310.7</v>
      </c>
      <c r="AY44" s="11">
        <f>AY45+AY46+AY47+AY48+AY49</f>
        <v>176273215.42000002</v>
      </c>
    </row>
    <row r="45" spans="1:51" x14ac:dyDescent="0.25">
      <c r="A45" s="9"/>
      <c r="B45" s="32" t="s">
        <v>46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3">
        <f>[1]Balanza!G684</f>
        <v>100624324.73</v>
      </c>
      <c r="AY45" s="13">
        <f>[1]Balanza!C684</f>
        <v>144106863.84</v>
      </c>
    </row>
    <row r="46" spans="1:51" x14ac:dyDescent="0.25">
      <c r="A46" s="9"/>
      <c r="B46" s="32" t="s">
        <v>47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3">
        <f>[1]Balanza!G695</f>
        <v>0</v>
      </c>
      <c r="AY46" s="13">
        <f>[1]Balanza!C695</f>
        <v>0</v>
      </c>
    </row>
    <row r="47" spans="1:51" x14ac:dyDescent="0.25">
      <c r="A47" s="9"/>
      <c r="B47" s="32" t="s">
        <v>48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3">
        <f>[1]Balanza!G700</f>
        <v>2264985.9700000002</v>
      </c>
      <c r="AY47" s="13">
        <f>[1]Balanza!C700</f>
        <v>32166351.579999998</v>
      </c>
    </row>
    <row r="48" spans="1:51" x14ac:dyDescent="0.25">
      <c r="A48" s="9"/>
      <c r="B48" s="32" t="s">
        <v>49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3">
        <f>[1]Balanza!G705</f>
        <v>0</v>
      </c>
      <c r="AY48" s="13">
        <f>[1]Balanza!C705</f>
        <v>0</v>
      </c>
    </row>
    <row r="49" spans="1:51" x14ac:dyDescent="0.25">
      <c r="A49" s="9"/>
      <c r="B49" s="32" t="s">
        <v>50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3">
        <f>[1]Balanza!G708</f>
        <v>0</v>
      </c>
      <c r="AY49" s="13">
        <f>[1]Balanza!C708</f>
        <v>0</v>
      </c>
    </row>
    <row r="50" spans="1:51" ht="15.75" x14ac:dyDescent="0.25">
      <c r="A50" s="9"/>
      <c r="B50" s="14" t="s">
        <v>51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1">
        <f>AX51+AX52+AX53+AX54</f>
        <v>7192029.4900000002</v>
      </c>
      <c r="AY50" s="11">
        <f>AY51+AY52+AY53+AY54</f>
        <v>7682454.2300000004</v>
      </c>
    </row>
    <row r="51" spans="1:51" x14ac:dyDescent="0.25">
      <c r="A51" s="9"/>
      <c r="B51" s="32" t="s">
        <v>52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3">
        <f>[1]Balanza!G714</f>
        <v>1833836.38</v>
      </c>
      <c r="AY51" s="13">
        <f>[1]Balanza!C714</f>
        <v>317130</v>
      </c>
    </row>
    <row r="52" spans="1:51" x14ac:dyDescent="0.25">
      <c r="A52" s="9"/>
      <c r="B52" s="32" t="s">
        <v>53</v>
      </c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3">
        <f>[1]Balanza!G723</f>
        <v>0</v>
      </c>
      <c r="AY52" s="13">
        <f>[1]Balanza!C723</f>
        <v>0</v>
      </c>
    </row>
    <row r="53" spans="1:51" x14ac:dyDescent="0.25">
      <c r="A53" s="9"/>
      <c r="B53" s="32" t="s">
        <v>54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3">
        <f>[1]Balanza!G726</f>
        <v>0</v>
      </c>
      <c r="AY53" s="13">
        <f>[1]Balanza!C726</f>
        <v>0</v>
      </c>
    </row>
    <row r="54" spans="1:51" x14ac:dyDescent="0.25">
      <c r="A54" s="9"/>
      <c r="B54" s="32" t="s">
        <v>55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3">
        <f>[1]Balanza!G736</f>
        <v>5358193.1100000003</v>
      </c>
      <c r="AY54" s="13">
        <f>[1]Balanza!C736</f>
        <v>7365324.2300000004</v>
      </c>
    </row>
    <row r="55" spans="1:51" ht="15.75" x14ac:dyDescent="0.25">
      <c r="A55" s="9"/>
      <c r="B55" s="14" t="s">
        <v>56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1">
        <f>AX56</f>
        <v>0</v>
      </c>
      <c r="AY55" s="11">
        <f>AY56</f>
        <v>955296666.38</v>
      </c>
    </row>
    <row r="56" spans="1:51" x14ac:dyDescent="0.25">
      <c r="A56" s="9"/>
      <c r="B56" s="32" t="s">
        <v>57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3">
        <f>[1]Balanza!G747</f>
        <v>0</v>
      </c>
      <c r="AY56" s="13">
        <f>[1]Balanza!C747</f>
        <v>955296666.38</v>
      </c>
    </row>
    <row r="57" spans="1:51" ht="16.5" customHeight="1" x14ac:dyDescent="0.25">
      <c r="A57" s="18"/>
      <c r="B57" s="37" t="s">
        <v>4</v>
      </c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19">
        <f>AX26+AX30+AX40+AX44+AX50+AX55</f>
        <v>7071491291.2999992</v>
      </c>
      <c r="AY57" s="19">
        <f>AY26+AY30+AY40+AY44+AY50+AY55</f>
        <v>10408900069.269999</v>
      </c>
    </row>
    <row r="58" spans="1:51" ht="16.5" customHeight="1" thickBot="1" x14ac:dyDescent="0.35">
      <c r="B58" s="38" t="s">
        <v>5</v>
      </c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  <c r="AA58" s="38"/>
      <c r="AB58" s="38"/>
      <c r="AC58" s="38"/>
      <c r="AD58" s="38"/>
      <c r="AE58" s="38"/>
      <c r="AF58" s="38"/>
      <c r="AG58" s="38"/>
      <c r="AH58" s="38"/>
      <c r="AI58" s="38"/>
      <c r="AJ58" s="38"/>
      <c r="AK58" s="38"/>
      <c r="AL58" s="38"/>
      <c r="AM58" s="38"/>
      <c r="AN58" s="38"/>
      <c r="AO58" s="38"/>
      <c r="AP58" s="38"/>
      <c r="AQ58" s="38"/>
      <c r="AR58" s="38"/>
      <c r="AS58" s="38"/>
      <c r="AT58" s="38"/>
      <c r="AU58" s="38"/>
      <c r="AV58" s="38"/>
      <c r="AW58" s="38"/>
      <c r="AX58" s="20">
        <f>AX24-AX57</f>
        <v>2119107720.7000008</v>
      </c>
      <c r="AY58" s="20">
        <f>AY24-AY57</f>
        <v>873154345.3900013</v>
      </c>
    </row>
    <row r="59" spans="1:51" ht="15.75" thickTop="1" x14ac:dyDescent="0.25"/>
    <row r="60" spans="1:51" ht="18.75" x14ac:dyDescent="0.3">
      <c r="B60" s="23" t="s">
        <v>6</v>
      </c>
    </row>
    <row r="61" spans="1:51" x14ac:dyDescent="0.25">
      <c r="B61" s="1"/>
    </row>
    <row r="62" spans="1:51" x14ac:dyDescent="0.25">
      <c r="B62" s="1"/>
    </row>
    <row r="63" spans="1:51" x14ac:dyDescent="0.25">
      <c r="B63" s="1"/>
    </row>
    <row r="64" spans="1:51" x14ac:dyDescent="0.25">
      <c r="B64" s="1"/>
    </row>
    <row r="65" spans="2:51" x14ac:dyDescent="0.25">
      <c r="B65" s="1"/>
    </row>
    <row r="66" spans="2:51" x14ac:dyDescent="0.25">
      <c r="B66" s="1"/>
    </row>
    <row r="67" spans="2:51" x14ac:dyDescent="0.25"/>
    <row r="68" spans="2:51" ht="15.75" thickBot="1" x14ac:dyDescent="0.3"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6"/>
      <c r="AH68" s="36"/>
      <c r="AI68" s="36"/>
      <c r="AJ68" s="36"/>
      <c r="AK68" s="36"/>
      <c r="AL68" s="36"/>
      <c r="AM68" s="36"/>
      <c r="AN68" s="36"/>
      <c r="AO68" s="36"/>
      <c r="AP68" s="24"/>
      <c r="AQ68" s="24"/>
      <c r="AR68" s="24"/>
      <c r="AS68" s="24"/>
      <c r="AT68" s="25"/>
      <c r="AU68" s="25"/>
      <c r="AV68" s="24" t="s">
        <v>7</v>
      </c>
      <c r="AW68" s="24"/>
      <c r="AX68" s="24"/>
      <c r="AY68" s="24"/>
    </row>
    <row r="69" spans="2:51" ht="15" customHeight="1" x14ac:dyDescent="0.25"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44" t="s">
        <v>58</v>
      </c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  <c r="AO69" s="44"/>
      <c r="AP69" s="24"/>
      <c r="AQ69" s="24"/>
      <c r="AR69" s="24"/>
      <c r="AS69" s="24"/>
      <c r="AT69" s="25"/>
      <c r="AU69" s="25"/>
      <c r="AV69" s="33"/>
      <c r="AW69" s="33"/>
      <c r="AX69" s="33"/>
      <c r="AY69" s="33"/>
    </row>
    <row r="70" spans="2:51" ht="15" customHeight="1" x14ac:dyDescent="0.25"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24"/>
      <c r="AQ70" s="24"/>
      <c r="AR70" s="24"/>
      <c r="AS70" s="24"/>
      <c r="AT70" s="25"/>
      <c r="AU70" s="25"/>
      <c r="AV70" s="33"/>
      <c r="AW70" s="33"/>
      <c r="AX70" s="33"/>
      <c r="AY70" s="33"/>
    </row>
    <row r="71" spans="2:51" ht="15.75" customHeight="1" x14ac:dyDescent="0.25">
      <c r="B71" s="26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45" t="s">
        <v>59</v>
      </c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  <c r="AG71" s="45"/>
      <c r="AH71" s="45"/>
      <c r="AI71" s="45"/>
      <c r="AJ71" s="45"/>
      <c r="AK71" s="45"/>
      <c r="AL71" s="45"/>
      <c r="AM71" s="45"/>
      <c r="AN71" s="45"/>
      <c r="AO71" s="45"/>
      <c r="AP71" s="27"/>
      <c r="AQ71" s="27"/>
      <c r="AR71" s="27"/>
      <c r="AS71" s="27"/>
      <c r="AV71" s="34"/>
      <c r="AW71" s="34"/>
      <c r="AX71" s="34"/>
      <c r="AY71" s="34"/>
    </row>
    <row r="72" spans="2:51" ht="15" customHeight="1" x14ac:dyDescent="0.25">
      <c r="D72" s="28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S72" s="28"/>
      <c r="AV72" s="34"/>
      <c r="AW72" s="34"/>
      <c r="AX72" s="34"/>
      <c r="AY72" s="34"/>
    </row>
    <row r="73" spans="2:51" ht="15" customHeight="1" x14ac:dyDescent="0.25">
      <c r="AV73" s="25"/>
      <c r="AW73" s="25"/>
      <c r="AX73" s="25"/>
      <c r="AY73" s="35"/>
    </row>
    <row r="74" spans="2:51" ht="24" hidden="1" customHeight="1" x14ac:dyDescent="0.25"/>
    <row r="75" spans="2:51" ht="24" hidden="1" customHeight="1" x14ac:dyDescent="0.25"/>
    <row r="76" spans="2:51" ht="24" hidden="1" customHeight="1" x14ac:dyDescent="0.25"/>
    <row r="77" spans="2:51" ht="24" hidden="1" customHeight="1" x14ac:dyDescent="0.25"/>
    <row r="78" spans="2:51" ht="24" hidden="1" customHeight="1" x14ac:dyDescent="0.25"/>
    <row r="79" spans="2:51" hidden="1" x14ac:dyDescent="0.25"/>
    <row r="80" spans="2:51" hidden="1" x14ac:dyDescent="0.25"/>
    <row r="81" spans="2:51" hidden="1" x14ac:dyDescent="0.25"/>
    <row r="82" spans="2:51" hidden="1" x14ac:dyDescent="0.25"/>
    <row r="83" spans="2:51" hidden="1" x14ac:dyDescent="0.25"/>
    <row r="84" spans="2:51" hidden="1" x14ac:dyDescent="0.25"/>
    <row r="85" spans="2:51" hidden="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2:51" hidden="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2:51" hidden="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2:51" hidden="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2:51" hidden="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2:51" hidden="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2:51" hidden="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2:51" hidden="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2:51" hidden="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2:51" hidden="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2:51" hidden="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2:51" hidden="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2:51" hidden="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2:51" hidden="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2:51" hidden="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2:51" hidden="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2:51" hidden="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2:51" hidden="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2:51" hidden="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2:51" hidden="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2:51" hidden="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2:51" hidden="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2:51" hidden="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2:51" hidden="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2:51" hidden="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2:51" hidden="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2:51" hidden="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2:51" hidden="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2:51" hidden="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2:51" hidden="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2:51" hidden="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2:51" hidden="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2:51" hidden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2:51" hidden="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2:51" hidden="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2:51" hidden="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2:51" hidden="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2:51" hidden="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2:51" hidden="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2:51" hidden="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2:51" hidden="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2:51" hidden="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2:51" hidden="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2:51" hidden="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2:51" hidden="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2:51" hidden="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2:51" hidden="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2:51" hidden="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2:51" hidden="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2:51" hidden="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2:51" hidden="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2:51" hidden="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2:51" hidden="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2:51" hidden="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2:51" hidden="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2:51" hidden="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2:51" hidden="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2:51" hidden="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2:51" hidden="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2:51" hidden="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2:51" hidden="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2:51" hidden="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2:51" hidden="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2:51" hidden="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2:51" hidden="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2:51" hidden="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2:51" hidden="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2:51" hidden="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2:51" hidden="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2:51" hidden="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2:51" hidden="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2:51" hidden="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2:51" hidden="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2:51" hidden="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2:51" hidden="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2:51" hidden="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2:51" hidden="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2:51" hidden="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2:51" hidden="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2:51" hidden="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2:51" hidden="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2:51" hidden="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2:51" hidden="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2:51" hidden="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2:51" hidden="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2:51" hidden="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2:51" hidden="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2:51" hidden="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2:51" hidden="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2:51" hidden="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2:51" hidden="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2:51" hidden="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2:51" hidden="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2:51" hidden="1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2:51" hidden="1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2:51" hidden="1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2:51" hidden="1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2:51" hidden="1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2:51" hidden="1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2:51" hidden="1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2:51" hidden="1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2:51" hidden="1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2:51" hidden="1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2:51" hidden="1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2:51" hidden="1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2:51" hidden="1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2:51" hidden="1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2:51" hidden="1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2:51" hidden="1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2:51" hidden="1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2:51" hidden="1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2:51" hidden="1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2:51" hidden="1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2:51" hidden="1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2:51" hidden="1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2:51" hidden="1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2:51" hidden="1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2:51" hidden="1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2:51" hidden="1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2:51" hidden="1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2:51" hidden="1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2:51" hidden="1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2:51" hidden="1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2:51" hidden="1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2:51" hidden="1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2:51" hidden="1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2:51" hidden="1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2:51" hidden="1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2:51" hidden="1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2:51" hidden="1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2:51" hidden="1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2:51" hidden="1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2:51" hidden="1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2:51" hidden="1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2:51" hidden="1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2:51" hidden="1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2:51" hidden="1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2:51" hidden="1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2:51" hidden="1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2:51" hidden="1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2:51" hidden="1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2:51" hidden="1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2:51" hidden="1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2:51" hidden="1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2:51" hidden="1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2:51" hidden="1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2:51" hidden="1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2:51" hidden="1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2:51" hidden="1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2:51" hidden="1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2:51" hidden="1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2:51" hidden="1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2:51" hidden="1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2:51" hidden="1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2:51" hidden="1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2:51" hidden="1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2:51" hidden="1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2:51" hidden="1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2:51" hidden="1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2:51" hidden="1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2:51" hidden="1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2:51" hidden="1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2:51" hidden="1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2:51" hidden="1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2:51" hidden="1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2:51" hidden="1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2:51" hidden="1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2:51" hidden="1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2:51" hidden="1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2:51" hidden="1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2:51" hidden="1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2:51" hidden="1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2:51" hidden="1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2:51" hidden="1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2:51" hidden="1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2:51" hidden="1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2:51" hidden="1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2:51" hidden="1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2:51" hidden="1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2:51" hidden="1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2:51" hidden="1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2:51" hidden="1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2:51" hidden="1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2:51" hidden="1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2:51" hidden="1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2:51" hidden="1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2:51" hidden="1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2:51" hidden="1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2:51" hidden="1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2:51" hidden="1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2:51" hidden="1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2:51" hidden="1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2:51" hidden="1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2:51" hidden="1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2:51" hidden="1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2:51" hidden="1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2:51" hidden="1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2:51" hidden="1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2:51" hidden="1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2:51" hidden="1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2:51" hidden="1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2:51" hidden="1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2:51" hidden="1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2:51" hidden="1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2:51" hidden="1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2:51" hidden="1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2:51" hidden="1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2:51" hidden="1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2:51" hidden="1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2:51" hidden="1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2:51" hidden="1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2:51" hidden="1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2:51" hidden="1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2:51" hidden="1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2:51" hidden="1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2:51" hidden="1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2:51" hidden="1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2:51" hidden="1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2:51" hidden="1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2:51" hidden="1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2:51" hidden="1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2:51" hidden="1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2:51" hidden="1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2:51" hidden="1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2:51" hidden="1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2:51" hidden="1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2:51" hidden="1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2:51" hidden="1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2:51" hidden="1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2:51" hidden="1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2:51" hidden="1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2:51" hidden="1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2:51" hidden="1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2:51" hidden="1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2:51" hidden="1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2:51" hidden="1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2:51" hidden="1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2:51" hidden="1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2:51" hidden="1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2:51" hidden="1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2:51" hidden="1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2:51" hidden="1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2:51" hidden="1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2:51" hidden="1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2:51" hidden="1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2:51" hidden="1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2:51" hidden="1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2:51" hidden="1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2:51" hidden="1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2:51" hidden="1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2:51" hidden="1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2:51" hidden="1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2:51" hidden="1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2:51" hidden="1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2:51" hidden="1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2:51" hidden="1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2:51" hidden="1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2:51" hidden="1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2:51" hidden="1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2:51" hidden="1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2:51" hidden="1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2:51" hidden="1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2:51" hidden="1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2:51" hidden="1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2:51" hidden="1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2:51" hidden="1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2:51" hidden="1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2:51" hidden="1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2:51" hidden="1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2:51" hidden="1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2:51" hidden="1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2:51" hidden="1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2:51" hidden="1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2:51" hidden="1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2:51" hidden="1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2:51" hidden="1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2:51" hidden="1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2:51" hidden="1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2:51" hidden="1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2:51" hidden="1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2:51" hidden="1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2:51" hidden="1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2:51" hidden="1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2:51" hidden="1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2:51" hidden="1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2:51" hidden="1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2:51" hidden="1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2:51" hidden="1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2:51" hidden="1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2:51" hidden="1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2:51" hidden="1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2:51" hidden="1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2:51" hidden="1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2:51" hidden="1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2:51" hidden="1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2:51" hidden="1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2:51" hidden="1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2:51" hidden="1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2:51" hidden="1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2:51" hidden="1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2:51" hidden="1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2:51" hidden="1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2:51" hidden="1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2:51" hidden="1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2:51" hidden="1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2:51" hidden="1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2:51" hidden="1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2:51" hidden="1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2:51" hidden="1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2:51" hidden="1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2:51" hidden="1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2:51" hidden="1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2:51" hidden="1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2:51" hidden="1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2:51" hidden="1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2:51" hidden="1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2:51" hidden="1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2:51" hidden="1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2:51" hidden="1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2:51" hidden="1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2:51" hidden="1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2:51" hidden="1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2:51" hidden="1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2:51" hidden="1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2:51" hidden="1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2:51" hidden="1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2:51" hidden="1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2:51" hidden="1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2:51" hidden="1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2:51" hidden="1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2:51" hidden="1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2:51" hidden="1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2:51" hidden="1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2:51" hidden="1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2:51" hidden="1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2:51" hidden="1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2:51" hidden="1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2:51" hidden="1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2:51" hidden="1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2:51" hidden="1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2:51" hidden="1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2:51" hidden="1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2:51" hidden="1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2:51" hidden="1" x14ac:dyDescent="0.25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2:51" hidden="1" x14ac:dyDescent="0.25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2:51" hidden="1" x14ac:dyDescent="0.25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2:51" hidden="1" x14ac:dyDescent="0.25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2:51" hidden="1" x14ac:dyDescent="0.25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2:51" hidden="1" x14ac:dyDescent="0.25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2:51" hidden="1" x14ac:dyDescent="0.25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2:51" hidden="1" x14ac:dyDescent="0.25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2:51" hidden="1" x14ac:dyDescent="0.25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2:51" hidden="1" x14ac:dyDescent="0.25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2:51" hidden="1" x14ac:dyDescent="0.25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2:51" hidden="1" x14ac:dyDescent="0.25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2:51" hidden="1" x14ac:dyDescent="0.25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2:51" hidden="1" x14ac:dyDescent="0.25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2:51" hidden="1" x14ac:dyDescent="0.25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2:51" hidden="1" x14ac:dyDescent="0.25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2:51" hidden="1" x14ac:dyDescent="0.25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2:51" hidden="1" x14ac:dyDescent="0.25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2:51" hidden="1" x14ac:dyDescent="0.25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2:51" hidden="1" x14ac:dyDescent="0.25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2:51" hidden="1" x14ac:dyDescent="0.25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2:51" hidden="1" x14ac:dyDescent="0.25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2:51" hidden="1" x14ac:dyDescent="0.25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2:51" hidden="1" x14ac:dyDescent="0.25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2:51" hidden="1" x14ac:dyDescent="0.25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2:51" hidden="1" x14ac:dyDescent="0.25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2:51" hidden="1" x14ac:dyDescent="0.25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2:51" hidden="1" x14ac:dyDescent="0.25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2:51" hidden="1" x14ac:dyDescent="0.25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2:51" hidden="1" x14ac:dyDescent="0.25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2:51" hidden="1" x14ac:dyDescent="0.25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2:51" hidden="1" x14ac:dyDescent="0.25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2:51" hidden="1" x14ac:dyDescent="0.25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2:51" hidden="1" x14ac:dyDescent="0.25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2:51" hidden="1" x14ac:dyDescent="0.25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2:51" hidden="1" x14ac:dyDescent="0.25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2:51" hidden="1" x14ac:dyDescent="0.25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2:51" hidden="1" x14ac:dyDescent="0.25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2:51" hidden="1" x14ac:dyDescent="0.25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2:51" hidden="1" x14ac:dyDescent="0.25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2:51" hidden="1" x14ac:dyDescent="0.25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2:51" hidden="1" x14ac:dyDescent="0.25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2:51" hidden="1" x14ac:dyDescent="0.25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2:51" hidden="1" x14ac:dyDescent="0.25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2:51" hidden="1" x14ac:dyDescent="0.25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2:51" hidden="1" x14ac:dyDescent="0.25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2:51" hidden="1" x14ac:dyDescent="0.25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2:51" hidden="1" x14ac:dyDescent="0.25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2:51" hidden="1" x14ac:dyDescent="0.25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2:51" hidden="1" x14ac:dyDescent="0.25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2:51" hidden="1" x14ac:dyDescent="0.25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2:51" hidden="1" x14ac:dyDescent="0.25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2:51" hidden="1" x14ac:dyDescent="0.25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2:51" hidden="1" x14ac:dyDescent="0.25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2:51" hidden="1" x14ac:dyDescent="0.25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2:51" hidden="1" x14ac:dyDescent="0.25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2:51" hidden="1" x14ac:dyDescent="0.25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2:51" hidden="1" x14ac:dyDescent="0.25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2:51" hidden="1" x14ac:dyDescent="0.25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2:51" hidden="1" x14ac:dyDescent="0.25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2:51" hidden="1" x14ac:dyDescent="0.25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2:51" hidden="1" x14ac:dyDescent="0.25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2:51" hidden="1" x14ac:dyDescent="0.25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2:51" hidden="1" x14ac:dyDescent="0.25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2:51" hidden="1" x14ac:dyDescent="0.25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2:51" hidden="1" x14ac:dyDescent="0.25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2:51" hidden="1" x14ac:dyDescent="0.25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2:51" hidden="1" x14ac:dyDescent="0.25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2:51" hidden="1" x14ac:dyDescent="0.25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2:51" hidden="1" x14ac:dyDescent="0.25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2:51" hidden="1" x14ac:dyDescent="0.25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2:51" hidden="1" x14ac:dyDescent="0.25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2:51" hidden="1" x14ac:dyDescent="0.25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2:51" hidden="1" x14ac:dyDescent="0.25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2:51" hidden="1" x14ac:dyDescent="0.25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2:51" hidden="1" x14ac:dyDescent="0.25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2:51" hidden="1" x14ac:dyDescent="0.25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2:51" hidden="1" x14ac:dyDescent="0.25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2:51" hidden="1" x14ac:dyDescent="0.25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2:51" hidden="1" x14ac:dyDescent="0.25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2:51" hidden="1" x14ac:dyDescent="0.25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2:51" hidden="1" x14ac:dyDescent="0.25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2:51" hidden="1" x14ac:dyDescent="0.25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2:51" hidden="1" x14ac:dyDescent="0.25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2:51" hidden="1" x14ac:dyDescent="0.25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2:51" hidden="1" x14ac:dyDescent="0.25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2:51" hidden="1" x14ac:dyDescent="0.25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2:51" hidden="1" x14ac:dyDescent="0.25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2:51" hidden="1" x14ac:dyDescent="0.25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2:51" hidden="1" x14ac:dyDescent="0.25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2:51" hidden="1" x14ac:dyDescent="0.25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2:51" hidden="1" x14ac:dyDescent="0.25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2:51" hidden="1" x14ac:dyDescent="0.25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2:51" hidden="1" x14ac:dyDescent="0.25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2:51" hidden="1" x14ac:dyDescent="0.25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2:51" hidden="1" x14ac:dyDescent="0.25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2:51" hidden="1" x14ac:dyDescent="0.25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2:51" hidden="1" x14ac:dyDescent="0.25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2:51" hidden="1" x14ac:dyDescent="0.25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2:51" hidden="1" x14ac:dyDescent="0.25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2:51" hidden="1" x14ac:dyDescent="0.25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2:51" hidden="1" x14ac:dyDescent="0.25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2:51" hidden="1" x14ac:dyDescent="0.25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2:51" hidden="1" x14ac:dyDescent="0.25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2:51" hidden="1" x14ac:dyDescent="0.25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2:51" hidden="1" x14ac:dyDescent="0.25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2:51" hidden="1" x14ac:dyDescent="0.25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2:51" hidden="1" x14ac:dyDescent="0.25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2:51" hidden="1" x14ac:dyDescent="0.25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2:51" hidden="1" x14ac:dyDescent="0.25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2:51" hidden="1" x14ac:dyDescent="0.25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2:51" hidden="1" x14ac:dyDescent="0.25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2:51" hidden="1" x14ac:dyDescent="0.25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2:51" hidden="1" x14ac:dyDescent="0.25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2:51" hidden="1" x14ac:dyDescent="0.25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2:51" hidden="1" x14ac:dyDescent="0.25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2:51" hidden="1" x14ac:dyDescent="0.25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2:51" hidden="1" x14ac:dyDescent="0.25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2:51" hidden="1" x14ac:dyDescent="0.25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2:51" hidden="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2:51" hidden="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2:51" hidden="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2:51" hidden="1" x14ac:dyDescent="0.25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2:51" hidden="1" x14ac:dyDescent="0.25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2:51" hidden="1" x14ac:dyDescent="0.25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2:51" hidden="1" x14ac:dyDescent="0.25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2:51" hidden="1" x14ac:dyDescent="0.25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2:51" hidden="1" x14ac:dyDescent="0.25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2:51" hidden="1" x14ac:dyDescent="0.25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2:51" hidden="1" x14ac:dyDescent="0.25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2:51" hidden="1" x14ac:dyDescent="0.25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2:51" hidden="1" x14ac:dyDescent="0.25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2:51" hidden="1" x14ac:dyDescent="0.25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2:51" hidden="1" x14ac:dyDescent="0.25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2:51" hidden="1" x14ac:dyDescent="0.25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2:51" hidden="1" x14ac:dyDescent="0.25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2:51" hidden="1" x14ac:dyDescent="0.25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2:51" hidden="1" x14ac:dyDescent="0.25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2:51" hidden="1" x14ac:dyDescent="0.25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2:51" hidden="1" x14ac:dyDescent="0.25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2:51" x14ac:dyDescent="0.25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2:51" hidden="1" x14ac:dyDescent="0.25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2:51" hidden="1" x14ac:dyDescent="0.25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2:51" hidden="1" x14ac:dyDescent="0.25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</sheetData>
  <mergeCells count="11">
    <mergeCell ref="P69:AO70"/>
    <mergeCell ref="P71:AO72"/>
    <mergeCell ref="B24:AW24"/>
    <mergeCell ref="B57:AW57"/>
    <mergeCell ref="B58:AW58"/>
    <mergeCell ref="P68:AF68"/>
    <mergeCell ref="A1:AY1"/>
    <mergeCell ref="A2:AY2"/>
    <mergeCell ref="A3:AY3"/>
    <mergeCell ref="A4:AY4"/>
    <mergeCell ref="B5:AW5"/>
  </mergeCells>
  <pageMargins left="0.70866141732283472" right="0.70866141732283472" top="0.74803149606299213" bottom="0.74803149606299213" header="0.31496062992125984" footer="0.31496062992125984"/>
  <pageSetup scale="46" fitToHeight="10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mvasquez</dc:creator>
  <cp:lastModifiedBy>mvasquez</cp:lastModifiedBy>
  <cp:lastPrinted>2024-10-21T18:01:53Z</cp:lastPrinted>
  <dcterms:created xsi:type="dcterms:W3CDTF">2024-10-18T20:05:10Z</dcterms:created>
  <dcterms:modified xsi:type="dcterms:W3CDTF">2024-10-21T18:01:54Z</dcterms:modified>
</cp:coreProperties>
</file>