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N39" i="1" l="1"/>
  <c r="BM39" i="1"/>
  <c r="BN38" i="1"/>
  <c r="BM38" i="1"/>
  <c r="BN36" i="1"/>
  <c r="BM36" i="1"/>
  <c r="BN35" i="1"/>
  <c r="BM35" i="1"/>
  <c r="BN34" i="1"/>
  <c r="BM34" i="1"/>
  <c r="BN33" i="1"/>
  <c r="BM33" i="1"/>
  <c r="BN32" i="1"/>
  <c r="BM32" i="1"/>
  <c r="BN30" i="1"/>
  <c r="BM30" i="1"/>
  <c r="BN29" i="1"/>
  <c r="BM29" i="1"/>
  <c r="BN28" i="1"/>
  <c r="BM28" i="1"/>
  <c r="BN27" i="1"/>
  <c r="AG25" i="1"/>
  <c r="AF25" i="1"/>
  <c r="AG24" i="1"/>
  <c r="AF24" i="1"/>
  <c r="BN23" i="1"/>
  <c r="BM23" i="1"/>
  <c r="AG23" i="1"/>
  <c r="AF23" i="1"/>
  <c r="BN22" i="1"/>
  <c r="BM22" i="1"/>
  <c r="AG22" i="1"/>
  <c r="AF22" i="1"/>
  <c r="BN21" i="1"/>
  <c r="BM21" i="1"/>
  <c r="AG21" i="1"/>
  <c r="AF21" i="1"/>
  <c r="BN20" i="1"/>
  <c r="BM20" i="1"/>
  <c r="AG20" i="1"/>
  <c r="AF20" i="1"/>
  <c r="BN19" i="1"/>
  <c r="BM19" i="1"/>
  <c r="AG19" i="1"/>
  <c r="AF19" i="1"/>
  <c r="BN18" i="1"/>
  <c r="BM18" i="1"/>
  <c r="AG18" i="1"/>
  <c r="AF18" i="1"/>
  <c r="AG17" i="1"/>
  <c r="AF17" i="1"/>
  <c r="BN15" i="1"/>
  <c r="BM15" i="1"/>
  <c r="BN14" i="1"/>
  <c r="BM14" i="1"/>
  <c r="AG14" i="1"/>
  <c r="AF14" i="1"/>
  <c r="BN13" i="1"/>
  <c r="BM13" i="1"/>
  <c r="AG13" i="1"/>
  <c r="AF13" i="1"/>
  <c r="BN12" i="1"/>
  <c r="BM12" i="1"/>
  <c r="AG12" i="1"/>
  <c r="AF12" i="1"/>
  <c r="BN11" i="1"/>
  <c r="BM11" i="1"/>
  <c r="AG11" i="1"/>
  <c r="AF11" i="1"/>
  <c r="BN10" i="1"/>
  <c r="BM10" i="1"/>
  <c r="AG10" i="1"/>
  <c r="AF10" i="1"/>
  <c r="BN9" i="1"/>
  <c r="BM9" i="1"/>
  <c r="AG9" i="1"/>
  <c r="AF9" i="1"/>
  <c r="BN8" i="1"/>
  <c r="BM8" i="1"/>
  <c r="AG8" i="1"/>
  <c r="AG15" i="1" s="1"/>
  <c r="AF8" i="1"/>
  <c r="AF15" i="1" s="1"/>
  <c r="BN5" i="1"/>
  <c r="BM5" i="1"/>
  <c r="AG5" i="1"/>
  <c r="AF5" i="1"/>
  <c r="BM24" i="1" l="1"/>
  <c r="BM27" i="1"/>
  <c r="BM37" i="1"/>
  <c r="BM31" i="1"/>
  <c r="BN31" i="1"/>
  <c r="BN24" i="1"/>
  <c r="BN37" i="1"/>
  <c r="BM16" i="1"/>
  <c r="BN16" i="1"/>
  <c r="AF26" i="1"/>
  <c r="AF27" i="1" s="1"/>
  <c r="AG26" i="1"/>
  <c r="AG27" i="1" s="1"/>
  <c r="BM25" i="1" l="1"/>
  <c r="BN25" i="1"/>
  <c r="BM40" i="1"/>
  <c r="BN40" i="1"/>
  <c r="BM41" i="1"/>
  <c r="BN41" i="1" l="1"/>
</calcChain>
</file>

<file path=xl/sharedStrings.xml><?xml version="1.0" encoding="utf-8"?>
<sst xmlns="http://schemas.openxmlformats.org/spreadsheetml/2006/main" count="69" uniqueCount="67">
  <si>
    <t>(Cifras en pesos)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</si>
  <si>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</si>
  <si>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</si>
  <si>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</si>
  <si>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</si>
  <si>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</si>
  <si>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</si>
  <si>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</si>
  <si>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</si>
  <si>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</si>
  <si>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</si>
  <si>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</si>
  <si>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</si>
  <si>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</si>
  <si>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</si>
  <si>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</si>
  <si>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</si>
  <si>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</si>
  <si>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</si>
  <si>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</si>
  <si>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</si>
  <si>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</si>
  <si>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</si>
  <si>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</si>
  <si>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</si>
  <si>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</si>
  <si>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</si>
  <si>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</si>
  <si>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</si>
  <si>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</si>
  <si>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</si>
  <si>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</si>
  <si>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</si>
  <si>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</si>
  <si>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</si>
  <si>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</si>
  <si>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</si>
  <si>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</si>
  <si>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</si>
  <si>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</si>
  <si>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</si>
  <si>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</si>
  <si>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</si>
  <si>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</si>
  <si>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</si>
  <si>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</si>
  <si>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</si>
  <si>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</si>
  <si>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</si>
  <si>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</si>
  <si>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</si>
  <si>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</si>
  <si>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</si>
  <si>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</si>
  <si>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</si>
  <si>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</si>
  <si>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</si>
  <si>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</si>
  <si>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</si>
  <si>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</si>
  <si>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</si>
  <si>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</si>
  <si>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DE GUADALAJARA</t>
  </si>
  <si>
    <t>AL 30 DE SEPTEIMBRE DE 2024</t>
  </si>
  <si>
    <t>MTRO. LUIS GARCIA SOTELO</t>
  </si>
  <si>
    <t>TESORERO MUNICIPAL</t>
  </si>
  <si>
    <t>ESTADO DE SITUACIÓN FINANCIERA-LGCG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</si>
</sst>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5" xfId="0" applyNumberFormat="1" applyFont="1" applyFill="1" applyBorder="1" applyAlignment="1" applyProtection="1">
      <alignment horizontal="right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14" fillId="0" borderId="3" xfId="0" applyNumberFormat="1" applyFont="1" applyFill="1" applyBorder="1" applyAlignment="1" applyProtection="1">
      <alignment horizontal="center" vertical="center"/>
      <protection hidden="1"/>
    </xf>
    <xf numFmtId="4" fontId="14" fillId="0" borderId="7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5" fillId="0" borderId="9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4" fontId="5" fillId="0" borderId="10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0" fillId="0" borderId="12" xfId="0" applyNumberFormat="1" applyFont="1" applyFill="1" applyBorder="1" applyAlignment="1" applyProtection="1">
      <alignment horizontal="right" vertical="center"/>
      <protection hidden="1"/>
    </xf>
    <xf numFmtId="0" fontId="10" fillId="0" borderId="8" xfId="0" applyFont="1" applyBorder="1" applyAlignment="1" applyProtection="1">
      <alignment vertical="center"/>
      <protection hidden="1"/>
    </xf>
    <xf numFmtId="0" fontId="8" fillId="0" borderId="8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8" xfId="0" applyFont="1" applyFill="1" applyBorder="1" applyAlignment="1" applyProtection="1">
      <alignment horizontal="right" vertical="center"/>
      <protection hidden="1"/>
    </xf>
    <xf numFmtId="4" fontId="5" fillId="0" borderId="10" xfId="0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4" fontId="5" fillId="0" borderId="9" xfId="0" applyNumberFormat="1" applyFont="1" applyBorder="1" applyAlignment="1" applyProtection="1">
      <alignment vertical="center"/>
      <protection hidden="1"/>
    </xf>
    <xf numFmtId="4" fontId="1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wrapText="1"/>
      <protection hidden="1"/>
    </xf>
    <xf numFmtId="164" fontId="14" fillId="0" borderId="0" xfId="0" applyNumberFormat="1" applyFont="1" applyBorder="1" applyAlignment="1" applyProtection="1">
      <alignment vertical="top" wrapText="1"/>
      <protection hidden="1"/>
    </xf>
    <xf numFmtId="4" fontId="5" fillId="0" borderId="0" xfId="0" applyNumberFormat="1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0" fillId="0" borderId="11" xfId="0" applyFont="1" applyBorder="1" applyAlignment="1" applyProtection="1">
      <alignment horizontal="left" vertical="center" wrapText="1"/>
      <protection hidden="1"/>
    </xf>
    <xf numFmtId="0" fontId="0" fillId="0" borderId="12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6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13" fillId="0" borderId="8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6" xfId="0" applyFont="1" applyFill="1" applyBorder="1" applyAlignment="1" applyProtection="1">
      <alignment horizontal="right" vertical="center" wrapText="1"/>
      <protection hidden="1"/>
    </xf>
    <xf numFmtId="0" fontId="13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28575</xdr:rowOff>
    </xdr:from>
    <xdr:to>
      <xdr:col>9</xdr:col>
      <xdr:colOff>57348</xdr:colOff>
      <xdr:row>3</xdr:row>
      <xdr:rowOff>171582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8575"/>
          <a:ext cx="1419423" cy="943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esktop/HT%20Septiembre/Impor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5">
          <cell r="C5">
            <v>219695188.94000003</v>
          </cell>
          <cell r="G5">
            <v>372311559.23999995</v>
          </cell>
        </row>
        <row r="13">
          <cell r="C13">
            <v>20064556.949999999</v>
          </cell>
          <cell r="G13">
            <v>31084976.669999998</v>
          </cell>
        </row>
        <row r="21">
          <cell r="C21">
            <v>6413088.9100000001</v>
          </cell>
          <cell r="G21">
            <v>15487671.109999999</v>
          </cell>
        </row>
        <row r="27">
          <cell r="C27">
            <v>0</v>
          </cell>
          <cell r="G27">
            <v>0</v>
          </cell>
        </row>
        <row r="33">
          <cell r="C33">
            <v>0</v>
          </cell>
          <cell r="G33">
            <v>0</v>
          </cell>
        </row>
        <row r="35">
          <cell r="C35">
            <v>0</v>
          </cell>
          <cell r="G35">
            <v>0</v>
          </cell>
        </row>
        <row r="38">
          <cell r="C38">
            <v>0</v>
          </cell>
          <cell r="G38">
            <v>0</v>
          </cell>
        </row>
        <row r="44">
          <cell r="C44">
            <v>273050444.36000001</v>
          </cell>
          <cell r="G44">
            <v>275783389.75</v>
          </cell>
        </row>
        <row r="49">
          <cell r="C49">
            <v>644018.16</v>
          </cell>
          <cell r="G49">
            <v>644018.16</v>
          </cell>
        </row>
        <row r="55">
          <cell r="C55">
            <v>8367747776.7299986</v>
          </cell>
          <cell r="G55">
            <v>9834371822.8999996</v>
          </cell>
        </row>
        <row r="63">
          <cell r="C63">
            <v>2137264133.0499997</v>
          </cell>
          <cell r="G63">
            <v>2298389778.5100002</v>
          </cell>
        </row>
        <row r="72">
          <cell r="C72">
            <v>188258134.99000001</v>
          </cell>
          <cell r="G72">
            <v>207220028.77000001</v>
          </cell>
        </row>
        <row r="78">
          <cell r="D78">
            <v>0</v>
          </cell>
          <cell r="H78">
            <v>0</v>
          </cell>
        </row>
        <row r="84">
          <cell r="C84">
            <v>75624760.670000002</v>
          </cell>
          <cell r="G84">
            <v>75624760.670000002</v>
          </cell>
        </row>
        <row r="91">
          <cell r="D91">
            <v>0</v>
          </cell>
          <cell r="H91">
            <v>0</v>
          </cell>
        </row>
        <row r="97">
          <cell r="C97">
            <v>1040586.75</v>
          </cell>
          <cell r="G97">
            <v>1040586.75</v>
          </cell>
        </row>
        <row r="103">
          <cell r="D103">
            <v>573127917.40999997</v>
          </cell>
          <cell r="H103">
            <v>436203769.82999998</v>
          </cell>
        </row>
        <row r="113">
          <cell r="D113">
            <v>0</v>
          </cell>
          <cell r="H113">
            <v>0</v>
          </cell>
        </row>
        <row r="117">
          <cell r="D117">
            <v>22931847.210000001</v>
          </cell>
          <cell r="H117">
            <v>15277774.91</v>
          </cell>
        </row>
        <row r="121">
          <cell r="D121">
            <v>0</v>
          </cell>
          <cell r="H121">
            <v>0</v>
          </cell>
        </row>
        <row r="124">
          <cell r="D124">
            <v>0</v>
          </cell>
          <cell r="H124">
            <v>0</v>
          </cell>
        </row>
        <row r="128">
          <cell r="D128">
            <v>1027026.5599999999</v>
          </cell>
          <cell r="H128">
            <v>784430.11</v>
          </cell>
        </row>
        <row r="135">
          <cell r="D135">
            <v>109800</v>
          </cell>
          <cell r="H135">
            <v>109800</v>
          </cell>
        </row>
        <row r="139">
          <cell r="D139">
            <v>103367.21</v>
          </cell>
          <cell r="H139">
            <v>103367.21</v>
          </cell>
        </row>
        <row r="144">
          <cell r="D144">
            <v>0</v>
          </cell>
          <cell r="H144">
            <v>0</v>
          </cell>
        </row>
        <row r="147">
          <cell r="D147">
            <v>0</v>
          </cell>
          <cell r="H147">
            <v>0</v>
          </cell>
        </row>
        <row r="151">
          <cell r="D151">
            <v>1138850072.9400001</v>
          </cell>
          <cell r="H151">
            <v>1077738973.26</v>
          </cell>
        </row>
        <row r="157">
          <cell r="D157">
            <v>0</v>
          </cell>
          <cell r="H157">
            <v>0</v>
          </cell>
        </row>
        <row r="161">
          <cell r="D161">
            <v>0</v>
          </cell>
          <cell r="H161">
            <v>0</v>
          </cell>
        </row>
        <row r="168">
          <cell r="D168">
            <v>0</v>
          </cell>
          <cell r="H168">
            <v>0</v>
          </cell>
        </row>
        <row r="175">
          <cell r="D175"/>
          <cell r="H175">
            <v>0</v>
          </cell>
        </row>
        <row r="176">
          <cell r="D176"/>
          <cell r="H176">
            <v>0</v>
          </cell>
        </row>
        <row r="177">
          <cell r="D177">
            <v>70029434.019999996</v>
          </cell>
          <cell r="H177">
            <v>70029434.019999996</v>
          </cell>
        </row>
        <row r="179">
          <cell r="D179">
            <v>873154345.3900013</v>
          </cell>
          <cell r="H179">
            <v>2119107720.7</v>
          </cell>
        </row>
        <row r="180">
          <cell r="D180">
            <v>7147814356.9499998</v>
          </cell>
          <cell r="H180">
            <v>7929855335.4499998</v>
          </cell>
        </row>
        <row r="181">
          <cell r="D181">
            <v>0</v>
          </cell>
          <cell r="H181">
            <v>0</v>
          </cell>
        </row>
        <row r="186">
          <cell r="D186">
            <v>0</v>
          </cell>
          <cell r="H186">
            <v>0</v>
          </cell>
        </row>
        <row r="190">
          <cell r="D190">
            <v>233198104.30000001</v>
          </cell>
          <cell r="H190">
            <v>233291569.52000001</v>
          </cell>
        </row>
        <row r="194">
          <cell r="D194"/>
          <cell r="H194">
            <v>0</v>
          </cell>
        </row>
        <row r="195">
          <cell r="D195">
            <v>1229456417.52</v>
          </cell>
          <cell r="H195">
            <v>1229456417.52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59"/>
  <sheetViews>
    <sheetView tabSelected="1" topLeftCell="B1" workbookViewId="0">
      <selection activeCell="B3" sqref="B3:BN3"/>
    </sheetView>
  </sheetViews>
  <sheetFormatPr baseColWidth="10" defaultColWidth="0" defaultRowHeight="11.25" zeroHeight="1"/>
  <cols>
    <col min="1" max="1" width="7" style="56" bestFit="1" customWidth="1"/>
    <col min="2" max="30" width="2.85546875" style="47" customWidth="1"/>
    <col min="31" max="31" width="4.28515625" style="47" customWidth="1"/>
    <col min="32" max="33" width="22.85546875" style="41" customWidth="1"/>
    <col min="34" max="34" width="7" style="41" customWidth="1"/>
    <col min="35" max="63" width="2.85546875" style="47" customWidth="1"/>
    <col min="64" max="64" width="4.140625" style="47" customWidth="1"/>
    <col min="65" max="66" width="22.85546875" style="41" customWidth="1"/>
    <col min="67" max="74" width="2.28515625" style="47" hidden="1" customWidth="1"/>
    <col min="75" max="16384" width="11.42578125" style="47" hidden="1"/>
  </cols>
  <sheetData>
    <row r="1" spans="1:66" s="2" customFormat="1" ht="23.25">
      <c r="A1" s="1"/>
      <c r="B1" s="80" t="s">
        <v>62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</row>
    <row r="2" spans="1:66" s="2" customFormat="1" ht="21">
      <c r="A2" s="1"/>
      <c r="B2" s="81" t="s">
        <v>66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</row>
    <row r="3" spans="1:66" s="2" customFormat="1" ht="18.75">
      <c r="A3" s="1"/>
      <c r="B3" s="82" t="s">
        <v>63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</row>
    <row r="4" spans="1:66" s="2" customFormat="1" ht="15" customHeight="1">
      <c r="A4" s="1"/>
      <c r="B4" s="82" t="s">
        <v>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</row>
    <row r="5" spans="1:66" s="5" customFormat="1" ht="21">
      <c r="A5" s="3" t="s">
        <v>1</v>
      </c>
      <c r="B5" s="83" t="s">
        <v>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4">
        <f>[1]Validacion!F185</f>
        <v>2024</v>
      </c>
      <c r="AG5" s="4">
        <f>[1]Validacion!F186</f>
        <v>2023</v>
      </c>
      <c r="AH5" s="4" t="s">
        <v>3</v>
      </c>
      <c r="AI5" s="83" t="s">
        <v>2</v>
      </c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4">
        <f>[1]Validacion!F185</f>
        <v>2024</v>
      </c>
      <c r="BN5" s="4">
        <f>[1]Validacion!F186</f>
        <v>2023</v>
      </c>
    </row>
    <row r="6" spans="1:66" s="9" customFormat="1" ht="15" customHeight="1">
      <c r="A6" s="6"/>
      <c r="B6" s="79" t="s">
        <v>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"/>
      <c r="AG6" s="7"/>
      <c r="AH6" s="8"/>
      <c r="AI6" s="79" t="s">
        <v>5</v>
      </c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"/>
      <c r="BN6" s="7"/>
    </row>
    <row r="7" spans="1:66" s="9" customFormat="1" ht="15" customHeight="1">
      <c r="A7" s="10"/>
      <c r="B7" s="70" t="s">
        <v>6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11"/>
      <c r="AG7" s="11"/>
      <c r="AH7" s="12"/>
      <c r="AI7" s="70" t="s">
        <v>7</v>
      </c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13"/>
      <c r="BN7" s="13"/>
    </row>
    <row r="8" spans="1:66" s="9" customFormat="1" ht="15" customHeight="1">
      <c r="A8" s="10"/>
      <c r="B8" s="72" t="s">
        <v>8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14">
        <f>[1]Balanza!G5</f>
        <v>372311559.23999995</v>
      </c>
      <c r="AG8" s="14">
        <f>[1]Balanza!C5</f>
        <v>219695188.94000003</v>
      </c>
      <c r="AH8" s="12"/>
      <c r="AI8" s="72" t="s">
        <v>9</v>
      </c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14">
        <f>[1]Balanza!H103</f>
        <v>436203769.82999998</v>
      </c>
      <c r="BN8" s="14">
        <f>[1]Balanza!D103</f>
        <v>573127917.40999997</v>
      </c>
    </row>
    <row r="9" spans="1:66" s="9" customFormat="1" ht="15" customHeight="1">
      <c r="A9" s="10"/>
      <c r="B9" s="72" t="s">
        <v>10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14">
        <f>[1]Balanza!G13</f>
        <v>31084976.669999998</v>
      </c>
      <c r="AG9" s="14">
        <f>[1]Balanza!C13</f>
        <v>20064556.949999999</v>
      </c>
      <c r="AH9" s="14"/>
      <c r="AI9" s="72" t="s">
        <v>11</v>
      </c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14">
        <f>[1]Balanza!H113</f>
        <v>0</v>
      </c>
      <c r="BN9" s="14">
        <f>[1]Balanza!D113</f>
        <v>0</v>
      </c>
    </row>
    <row r="10" spans="1:66" s="9" customFormat="1" ht="15" customHeight="1">
      <c r="A10" s="10"/>
      <c r="B10" s="72" t="s">
        <v>12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14">
        <f>[1]Balanza!G21</f>
        <v>15487671.109999999</v>
      </c>
      <c r="AG10" s="14">
        <f>[1]Balanza!C21</f>
        <v>6413088.9100000001</v>
      </c>
      <c r="AH10" s="14"/>
      <c r="AI10" s="72" t="s">
        <v>13</v>
      </c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14">
        <f>[1]Balanza!H117</f>
        <v>15277774.91</v>
      </c>
      <c r="BN10" s="14">
        <f>[1]Balanza!D117</f>
        <v>22931847.210000001</v>
      </c>
    </row>
    <row r="11" spans="1:66" s="9" customFormat="1" ht="15" customHeight="1">
      <c r="A11" s="10"/>
      <c r="B11" s="72" t="s">
        <v>14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14">
        <f>[1]Balanza!G27</f>
        <v>0</v>
      </c>
      <c r="AG11" s="14">
        <f>[1]Balanza!C27</f>
        <v>0</v>
      </c>
      <c r="AH11" s="14"/>
      <c r="AI11" s="72" t="s">
        <v>15</v>
      </c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14">
        <f>[1]Balanza!H121</f>
        <v>0</v>
      </c>
      <c r="BN11" s="14">
        <f>[1]Balanza!D121</f>
        <v>0</v>
      </c>
    </row>
    <row r="12" spans="1:66" s="9" customFormat="1" ht="15" customHeight="1">
      <c r="A12" s="10"/>
      <c r="B12" s="72" t="s">
        <v>16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14">
        <f>[1]Balanza!G33</f>
        <v>0</v>
      </c>
      <c r="AG12" s="14">
        <f>[1]Balanza!C33</f>
        <v>0</v>
      </c>
      <c r="AH12" s="14"/>
      <c r="AI12" s="72" t="s">
        <v>17</v>
      </c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14">
        <f>[1]Balanza!H124</f>
        <v>0</v>
      </c>
      <c r="BN12" s="14">
        <f>[1]Balanza!D124</f>
        <v>0</v>
      </c>
    </row>
    <row r="13" spans="1:66" s="9" customFormat="1" ht="15" customHeight="1">
      <c r="A13" s="10"/>
      <c r="B13" s="72" t="s">
        <v>18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14">
        <f>[1]Balanza!G35</f>
        <v>0</v>
      </c>
      <c r="AG13" s="14">
        <f>[1]Balanza!C35</f>
        <v>0</v>
      </c>
      <c r="AH13" s="14"/>
      <c r="AI13" s="72" t="s">
        <v>19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14">
        <f>[1]Balanza!H128</f>
        <v>784430.11</v>
      </c>
      <c r="BN13" s="14">
        <f>[1]Balanza!D128</f>
        <v>1027026.5599999999</v>
      </c>
    </row>
    <row r="14" spans="1:66" s="9" customFormat="1" ht="15" customHeight="1">
      <c r="A14" s="10"/>
      <c r="B14" s="72" t="s">
        <v>20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15">
        <f>[1]Balanza!G38</f>
        <v>0</v>
      </c>
      <c r="AG14" s="15">
        <f>[1]Balanza!C38</f>
        <v>0</v>
      </c>
      <c r="AH14" s="14"/>
      <c r="AI14" s="72" t="s">
        <v>21</v>
      </c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14">
        <f>[1]Balanza!H135</f>
        <v>109800</v>
      </c>
      <c r="BN14" s="14">
        <f>[1]Balanza!D135</f>
        <v>109800</v>
      </c>
    </row>
    <row r="15" spans="1:66" s="9" customFormat="1" ht="15" customHeight="1">
      <c r="A15" s="16"/>
      <c r="B15" s="77" t="s">
        <v>22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17">
        <f>AF8+AF9+AF10+AF11+AF12+AF13+AF14</f>
        <v>418884207.01999998</v>
      </c>
      <c r="AG15" s="17">
        <f>AG8+AG9+AG10+AG11+AG12+AG13+AG14</f>
        <v>246172834.80000001</v>
      </c>
      <c r="AH15" s="14"/>
      <c r="AI15" s="72" t="s">
        <v>23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15">
        <f>[1]Balanza!H139</f>
        <v>103367.21</v>
      </c>
      <c r="BN15" s="15">
        <f>[1]Balanza!D139</f>
        <v>103367.21</v>
      </c>
    </row>
    <row r="16" spans="1:66" s="9" customFormat="1" ht="15" customHeight="1">
      <c r="A16" s="10"/>
      <c r="B16" s="70" t="s">
        <v>24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17"/>
      <c r="AG16" s="17"/>
      <c r="AH16" s="14"/>
      <c r="AI16" s="78" t="s">
        <v>25</v>
      </c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17">
        <f>BM8+BM9+BM10+BM11+BM12+BM13+BM14+BM15</f>
        <v>452479142.06</v>
      </c>
      <c r="BN16" s="17">
        <f>BN8+BN9+BN10+BN11+BN12+BN13+BN14+BN15</f>
        <v>597299958.38999999</v>
      </c>
    </row>
    <row r="17" spans="1:66" s="9" customFormat="1" ht="15" customHeight="1">
      <c r="A17" s="10"/>
      <c r="B17" s="72" t="s">
        <v>26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14">
        <f>[1]Balanza!G44</f>
        <v>275783389.75</v>
      </c>
      <c r="AG17" s="14">
        <f>[1]Balanza!C44</f>
        <v>273050444.36000001</v>
      </c>
      <c r="AH17" s="14"/>
      <c r="AI17" s="70" t="s">
        <v>27</v>
      </c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11"/>
      <c r="BN17" s="11"/>
    </row>
    <row r="18" spans="1:66" s="9" customFormat="1" ht="15" customHeight="1">
      <c r="A18" s="10"/>
      <c r="B18" s="72" t="s">
        <v>28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14">
        <f>[1]Balanza!G49</f>
        <v>644018.16</v>
      </c>
      <c r="AG18" s="14">
        <f>[1]Balanza!C49</f>
        <v>644018.16</v>
      </c>
      <c r="AH18" s="12"/>
      <c r="AI18" s="72" t="s">
        <v>29</v>
      </c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14">
        <f>[1]Balanza!H144</f>
        <v>0</v>
      </c>
      <c r="BN18" s="14">
        <f>[1]Balanza!D144</f>
        <v>0</v>
      </c>
    </row>
    <row r="19" spans="1:66" s="9" customFormat="1" ht="15" customHeight="1">
      <c r="A19" s="10"/>
      <c r="B19" s="72" t="s">
        <v>30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14">
        <f>[1]Balanza!G55</f>
        <v>9834371822.8999996</v>
      </c>
      <c r="AG19" s="14">
        <f>[1]Balanza!C55</f>
        <v>8367747776.7299986</v>
      </c>
      <c r="AH19" s="14"/>
      <c r="AI19" s="72" t="s">
        <v>31</v>
      </c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14">
        <f>[1]Balanza!H147</f>
        <v>0</v>
      </c>
      <c r="BN19" s="14">
        <f>[1]Balanza!D147</f>
        <v>0</v>
      </c>
    </row>
    <row r="20" spans="1:66" s="9" customFormat="1" ht="15" customHeight="1">
      <c r="A20" s="10"/>
      <c r="B20" s="72" t="s">
        <v>32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14">
        <f>[1]Balanza!G63</f>
        <v>2298389778.5100002</v>
      </c>
      <c r="AG20" s="14">
        <f>[1]Balanza!C63</f>
        <v>2137264133.0499997</v>
      </c>
      <c r="AH20" s="14"/>
      <c r="AI20" s="72" t="s">
        <v>33</v>
      </c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14">
        <f>[1]Balanza!H151</f>
        <v>1077738973.26</v>
      </c>
      <c r="BN20" s="14">
        <f>[1]Balanza!D151</f>
        <v>1138850072.9400001</v>
      </c>
    </row>
    <row r="21" spans="1:66" s="9" customFormat="1" ht="15" customHeight="1">
      <c r="A21" s="10"/>
      <c r="B21" s="72" t="s">
        <v>34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14">
        <f>[1]Balanza!G72</f>
        <v>207220028.77000001</v>
      </c>
      <c r="AG21" s="14">
        <f>[1]Balanza!C72</f>
        <v>188258134.99000001</v>
      </c>
      <c r="AH21" s="14"/>
      <c r="AI21" s="72" t="s">
        <v>35</v>
      </c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14">
        <f>[1]Balanza!H157</f>
        <v>0</v>
      </c>
      <c r="BN21" s="14">
        <f>[1]Balanza!D157</f>
        <v>0</v>
      </c>
    </row>
    <row r="22" spans="1:66" s="9" customFormat="1" ht="15" customHeight="1">
      <c r="A22" s="10"/>
      <c r="B22" s="72" t="s">
        <v>36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14">
        <f>([1]Balanza!H78)*-1</f>
        <v>0</v>
      </c>
      <c r="AG22" s="14">
        <f>([1]Balanza!D78)*-1</f>
        <v>0</v>
      </c>
      <c r="AH22" s="12"/>
      <c r="AI22" s="72" t="s">
        <v>37</v>
      </c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14">
        <f>[1]Balanza!H161</f>
        <v>0</v>
      </c>
      <c r="BN22" s="14">
        <f>[1]Balanza!D161</f>
        <v>0</v>
      </c>
    </row>
    <row r="23" spans="1:66" s="9" customFormat="1" ht="15" customHeight="1">
      <c r="A23" s="10"/>
      <c r="B23" s="72" t="s">
        <v>38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14">
        <f>[1]Balanza!G84</f>
        <v>75624760.670000002</v>
      </c>
      <c r="AG23" s="14">
        <f>[1]Balanza!C84</f>
        <v>75624760.670000002</v>
      </c>
      <c r="AH23" s="14"/>
      <c r="AI23" s="72" t="s">
        <v>39</v>
      </c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14">
        <f>[1]Balanza!H168</f>
        <v>0</v>
      </c>
      <c r="BN23" s="14">
        <f>[1]Balanza!D168</f>
        <v>0</v>
      </c>
    </row>
    <row r="24" spans="1:66" s="9" customFormat="1" ht="15" customHeight="1">
      <c r="A24" s="10"/>
      <c r="B24" s="72" t="s">
        <v>40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14">
        <f>([1]Balanza!H91)*-1</f>
        <v>0</v>
      </c>
      <c r="AG24" s="14">
        <f>([1]Balanza!D91)*-1</f>
        <v>0</v>
      </c>
      <c r="AH24" s="14"/>
      <c r="AI24" s="73" t="s">
        <v>41</v>
      </c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18">
        <f>BM18+BM19+BM20+BM21+BM22+BM23</f>
        <v>1077738973.26</v>
      </c>
      <c r="BN24" s="18">
        <f>BN18+BN19+BN20+BN21+BN22+BN23</f>
        <v>1138850072.9400001</v>
      </c>
    </row>
    <row r="25" spans="1:66" s="9" customFormat="1" ht="15" customHeight="1">
      <c r="A25" s="10"/>
      <c r="B25" s="72" t="s">
        <v>20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15">
        <f>[1]Balanza!G97</f>
        <v>1040586.75</v>
      </c>
      <c r="AG25" s="15">
        <f>[1]Balanza!C97</f>
        <v>1040586.75</v>
      </c>
      <c r="AH25" s="19"/>
      <c r="AI25" s="74" t="s">
        <v>42</v>
      </c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20">
        <f>BM16+BM24</f>
        <v>1530218115.3199999</v>
      </c>
      <c r="BN25" s="20">
        <f>BN16+BN24</f>
        <v>1736150031.3299999</v>
      </c>
    </row>
    <row r="26" spans="1:66" s="9" customFormat="1" ht="15" customHeight="1">
      <c r="A26" s="21"/>
      <c r="B26" s="75" t="s">
        <v>43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22">
        <f>AF17+AF18+AF19+AF20+AF21+AF22+AF23+AF24+AF25</f>
        <v>12693074385.51</v>
      </c>
      <c r="AG26" s="22">
        <f>AG17+AG18+AG19+AG20+AG21+AG22+AG23+AG24+AG25</f>
        <v>11043629854.709997</v>
      </c>
      <c r="AH26" s="12"/>
      <c r="AI26" s="76" t="s">
        <v>44</v>
      </c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23"/>
      <c r="BN26" s="23"/>
    </row>
    <row r="27" spans="1:66" s="9" customFormat="1" ht="15" customHeight="1" thickBot="1">
      <c r="A27" s="21"/>
      <c r="B27" s="69" t="s">
        <v>45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24">
        <f>AF15+AF26</f>
        <v>13111958592.530001</v>
      </c>
      <c r="AG27" s="24">
        <f>AG15+AG26</f>
        <v>11289802689.509996</v>
      </c>
      <c r="AH27" s="14"/>
      <c r="AI27" s="70" t="s">
        <v>46</v>
      </c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25">
        <f>SUM(BM28:BM30)</f>
        <v>70029434.019999996</v>
      </c>
      <c r="BN27" s="25">
        <f>SUM(BN28:BN30)</f>
        <v>70029434.019999996</v>
      </c>
    </row>
    <row r="28" spans="1:66" s="9" customFormat="1" ht="15" customHeight="1" thickTop="1">
      <c r="A28" s="2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7"/>
      <c r="AH28" s="14"/>
      <c r="AI28" s="65" t="s">
        <v>47</v>
      </c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23">
        <f>[1]Balanza!H175</f>
        <v>0</v>
      </c>
      <c r="BN28" s="23">
        <f>[1]Balanza!D175</f>
        <v>0</v>
      </c>
    </row>
    <row r="29" spans="1:66" s="9" customFormat="1" ht="15" customHeight="1">
      <c r="A29" s="21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8"/>
      <c r="AH29" s="14"/>
      <c r="AI29" s="65" t="s">
        <v>48</v>
      </c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23">
        <f>[1]Balanza!H176</f>
        <v>0</v>
      </c>
      <c r="BN29" s="23">
        <f>[1]Balanza!D176</f>
        <v>0</v>
      </c>
    </row>
    <row r="30" spans="1:66" s="9" customFormat="1" ht="15" customHeight="1">
      <c r="A30" s="21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8"/>
      <c r="AH30" s="14"/>
      <c r="AI30" s="65" t="s">
        <v>49</v>
      </c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23">
        <f>[1]Balanza!H177</f>
        <v>70029434.019999996</v>
      </c>
      <c r="BN30" s="23">
        <f>[1]Balanza!D177</f>
        <v>70029434.019999996</v>
      </c>
    </row>
    <row r="31" spans="1:66" s="9" customFormat="1" ht="15" customHeight="1">
      <c r="A31" s="21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8"/>
      <c r="AH31" s="12"/>
      <c r="AI31" s="70" t="s">
        <v>50</v>
      </c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25">
        <f>BM32+BM33+BM34+BM35+BM36</f>
        <v>10282254625.67</v>
      </c>
      <c r="BN31" s="25">
        <f>BN32+BN33+BN34+BN35+BN36</f>
        <v>8254166806.6400013</v>
      </c>
    </row>
    <row r="32" spans="1:66" s="9" customFormat="1" ht="15" customHeight="1">
      <c r="A32" s="21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8"/>
      <c r="AH32" s="14"/>
      <c r="AI32" s="65" t="s">
        <v>51</v>
      </c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23">
        <f>[1]Balanza!H179</f>
        <v>2119107720.7</v>
      </c>
      <c r="BN32" s="23">
        <f>[1]Balanza!D179</f>
        <v>873154345.3900013</v>
      </c>
    </row>
    <row r="33" spans="1:66" s="9" customFormat="1" ht="15" customHeight="1">
      <c r="A33" s="21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8"/>
      <c r="AH33" s="14"/>
      <c r="AI33" s="65" t="s">
        <v>52</v>
      </c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23">
        <f>[1]Balanza!H180</f>
        <v>7929855335.4499998</v>
      </c>
      <c r="BN33" s="23">
        <f>[1]Balanza!D180</f>
        <v>7147814356.9499998</v>
      </c>
    </row>
    <row r="34" spans="1:66" s="9" customFormat="1" ht="15" customHeight="1">
      <c r="A34" s="21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8"/>
      <c r="AG34" s="28"/>
      <c r="AH34" s="14"/>
      <c r="AI34" s="71" t="s">
        <v>53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14">
        <f>[1]Balanza!H181</f>
        <v>0</v>
      </c>
      <c r="BN34" s="14">
        <f>[1]Balanza!D181</f>
        <v>0</v>
      </c>
    </row>
    <row r="35" spans="1:66" s="9" customFormat="1" ht="15" customHeight="1">
      <c r="A35" s="21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8"/>
      <c r="AG35" s="28"/>
      <c r="AH35" s="12"/>
      <c r="AI35" s="71" t="s">
        <v>54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14">
        <f>[1]Balanza!H186</f>
        <v>0</v>
      </c>
      <c r="BN35" s="14">
        <f>[1]Balanza!D186</f>
        <v>0</v>
      </c>
    </row>
    <row r="36" spans="1:66" s="9" customFormat="1" ht="15" customHeight="1">
      <c r="A36" s="2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8"/>
      <c r="AG36" s="28"/>
      <c r="AH36" s="14"/>
      <c r="AI36" s="71" t="s">
        <v>55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14">
        <f>[1]Balanza!H190</f>
        <v>233291569.52000001</v>
      </c>
      <c r="BN36" s="14">
        <f>[1]Balanza!D190</f>
        <v>233198104.30000001</v>
      </c>
    </row>
    <row r="37" spans="1:66" s="9" customFormat="1" ht="15" customHeight="1">
      <c r="A37" s="2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8"/>
      <c r="AG37" s="28"/>
      <c r="AH37" s="14"/>
      <c r="AI37" s="70" t="s">
        <v>56</v>
      </c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25">
        <f>SUM(BM38:BM39)</f>
        <v>1229456417.52</v>
      </c>
      <c r="BN37" s="25">
        <f>SUM(BN38:BN39)</f>
        <v>1229456417.52</v>
      </c>
    </row>
    <row r="38" spans="1:66" s="9" customFormat="1" ht="15" customHeight="1">
      <c r="A38" s="2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8"/>
      <c r="AG38" s="28"/>
      <c r="AH38" s="14"/>
      <c r="AI38" s="65" t="s">
        <v>57</v>
      </c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23">
        <f>[1]Balanza!H194</f>
        <v>0</v>
      </c>
      <c r="BN38" s="23">
        <f>[1]Balanza!D194</f>
        <v>0</v>
      </c>
    </row>
    <row r="39" spans="1:66" s="9" customFormat="1" ht="15" customHeight="1">
      <c r="A39" s="21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8"/>
      <c r="AG39" s="28"/>
      <c r="AH39" s="14"/>
      <c r="AI39" s="66" t="s">
        <v>58</v>
      </c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7"/>
      <c r="AW39" s="67"/>
      <c r="AX39" s="67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23">
        <f>[1]Balanza!H195</f>
        <v>1229456417.52</v>
      </c>
      <c r="BN39" s="23">
        <f>[1]Balanza!D195</f>
        <v>1229456417.52</v>
      </c>
    </row>
    <row r="40" spans="1:66" s="9" customFormat="1" ht="15" customHeight="1">
      <c r="A40" s="2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8"/>
      <c r="AG40" s="28"/>
      <c r="AH40" s="29"/>
      <c r="AI40" s="30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2"/>
      <c r="AW40" s="32"/>
      <c r="AX40" s="32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3" t="s">
        <v>59</v>
      </c>
      <c r="BM40" s="34">
        <f>BM27+BM31+BM37</f>
        <v>11581740477.210001</v>
      </c>
      <c r="BN40" s="34">
        <f>BN27+BN31+BN37</f>
        <v>9553652658.1800022</v>
      </c>
    </row>
    <row r="41" spans="1:66" s="9" customFormat="1" ht="15" customHeight="1" thickBot="1">
      <c r="A41" s="2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8"/>
      <c r="AG41" s="28"/>
      <c r="AH41" s="35"/>
      <c r="AI41" s="68" t="s">
        <v>60</v>
      </c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37">
        <f>BM25+BM40</f>
        <v>13111958592.530001</v>
      </c>
      <c r="BN41" s="37">
        <f>BN25+BN40</f>
        <v>11289802689.510002</v>
      </c>
    </row>
    <row r="42" spans="1:66" s="9" customFormat="1" ht="15" customHeight="1" thickTop="1">
      <c r="A42" s="21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8"/>
      <c r="AG42" s="28"/>
      <c r="AH42" s="35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9"/>
      <c r="BN42" s="39"/>
    </row>
    <row r="43" spans="1:66" s="9" customFormat="1" ht="15" customHeight="1">
      <c r="A43" s="21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8"/>
      <c r="AG43" s="28"/>
      <c r="AH43" s="35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62"/>
      <c r="BN43" s="62"/>
    </row>
    <row r="44" spans="1:66" s="9" customFormat="1" ht="15" customHeight="1">
      <c r="A44" s="21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8"/>
      <c r="AG44" s="28"/>
      <c r="AH44" s="35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62"/>
      <c r="BN44" s="62"/>
    </row>
    <row r="45" spans="1:66" s="9" customFormat="1" ht="15" customHeight="1">
      <c r="A45" s="21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8"/>
      <c r="AH45" s="35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62"/>
      <c r="BN45" s="62"/>
    </row>
    <row r="46" spans="1:66" s="9" customFormat="1" ht="15" customHeight="1">
      <c r="A46" s="21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28"/>
      <c r="AG46" s="28"/>
      <c r="AH46" s="3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2"/>
      <c r="BN46" s="62"/>
    </row>
    <row r="47" spans="1:66" s="9" customFormat="1" ht="15" customHeight="1">
      <c r="A47" s="21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1"/>
      <c r="AH47" s="35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3"/>
      <c r="BN47" s="41"/>
    </row>
    <row r="48" spans="1:66" s="9" customFormat="1" ht="15" customHeight="1">
      <c r="A48" s="1"/>
      <c r="B48" s="44" t="s">
        <v>61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5"/>
      <c r="AG48" s="45"/>
      <c r="AH48" s="35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5"/>
      <c r="BN48" s="45"/>
    </row>
    <row r="49" spans="1:66" s="9" customFormat="1" ht="15" customHeight="1">
      <c r="A49" s="21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5"/>
      <c r="AG49" s="41"/>
      <c r="AH49" s="35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6"/>
      <c r="BN49" s="45"/>
    </row>
    <row r="50" spans="1:66" s="9" customFormat="1" ht="15" customHeight="1">
      <c r="A50" s="21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5"/>
      <c r="AG50" s="41"/>
      <c r="AH50" s="35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6"/>
      <c r="BN50" s="45"/>
    </row>
    <row r="51" spans="1:66" s="9" customFormat="1" ht="15" customHeight="1">
      <c r="A51" s="2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5"/>
      <c r="AG51" s="41"/>
      <c r="AH51" s="35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6"/>
      <c r="BN51" s="45"/>
    </row>
    <row r="52" spans="1:66" s="9" customFormat="1" ht="15" customHeight="1">
      <c r="A52" s="21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5"/>
      <c r="AG52" s="41"/>
      <c r="AH52" s="35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6"/>
      <c r="BN52" s="45"/>
    </row>
    <row r="53" spans="1:66" s="9" customFormat="1" ht="15" customHeight="1">
      <c r="A53" s="21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5"/>
      <c r="AG53" s="41"/>
      <c r="AH53" s="35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6"/>
      <c r="BN53" s="45"/>
    </row>
    <row r="54" spans="1:66" s="9" customFormat="1" ht="15" customHeight="1">
      <c r="A54" s="2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5"/>
      <c r="AG54" s="41"/>
      <c r="AH54" s="35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6"/>
      <c r="BN54" s="45"/>
    </row>
    <row r="55" spans="1:66" s="9" customFormat="1" ht="15" customHeight="1">
      <c r="A55" s="21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5"/>
      <c r="AG55" s="41"/>
      <c r="AH55" s="35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6"/>
      <c r="BN55" s="45"/>
    </row>
    <row r="56" spans="1:66" s="50" customFormat="1" ht="15" customHeight="1">
      <c r="A56" s="52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1"/>
      <c r="AG56" s="41"/>
      <c r="AH56" s="38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1"/>
      <c r="BN56" s="41"/>
    </row>
    <row r="57" spans="1:66" s="50" customFormat="1" ht="1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48"/>
      <c r="AG57" s="48"/>
      <c r="AH57" s="38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41"/>
      <c r="BN57" s="41"/>
    </row>
    <row r="58" spans="1:66" s="50" customFormat="1" ht="15" customHeight="1">
      <c r="A58" s="52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41"/>
    </row>
    <row r="59" spans="1:66" s="50" customFormat="1" ht="15" customHeight="1">
      <c r="A59" s="52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41"/>
    </row>
    <row r="60" spans="1:66" s="50" customFormat="1" ht="15" customHeight="1">
      <c r="A60" s="56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3" t="s">
        <v>64</v>
      </c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41"/>
    </row>
    <row r="61" spans="1:66" s="50" customFormat="1" ht="15" customHeight="1">
      <c r="A61" s="56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4" t="s">
        <v>65</v>
      </c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41"/>
    </row>
    <row r="62" spans="1:66" s="50" customFormat="1" ht="15" customHeight="1">
      <c r="A62" s="5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41"/>
      <c r="AH62" s="35"/>
      <c r="AI62" s="54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41"/>
    </row>
    <row r="63" spans="1:66" s="50" customFormat="1" ht="15" hidden="1" customHeight="1">
      <c r="A63" s="5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1"/>
      <c r="AG63" s="41"/>
      <c r="AH63" s="35"/>
      <c r="AI63" s="54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41"/>
      <c r="BN63" s="41"/>
    </row>
    <row r="64" spans="1:66" s="50" customFormat="1" ht="15" hidden="1" customHeight="1">
      <c r="A64" s="5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1"/>
      <c r="AG64" s="41"/>
      <c r="AH64" s="38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1"/>
      <c r="BN64" s="41"/>
    </row>
    <row r="65" spans="1:66" s="50" customFormat="1" ht="15" hidden="1" customHeight="1">
      <c r="A65" s="56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1"/>
      <c r="AG65" s="41"/>
      <c r="AH65" s="35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1"/>
      <c r="BN65" s="41"/>
    </row>
    <row r="66" spans="1:66" s="50" customFormat="1" ht="15" hidden="1" customHeight="1">
      <c r="A66" s="56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1"/>
      <c r="AG66" s="41"/>
      <c r="AH66" s="35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1"/>
      <c r="BN66" s="41"/>
    </row>
    <row r="67" spans="1:66" s="50" customFormat="1" ht="15" hidden="1" customHeight="1">
      <c r="A67" s="56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1"/>
      <c r="AG67" s="41"/>
      <c r="AH67" s="35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1"/>
      <c r="BN67" s="41"/>
    </row>
    <row r="68" spans="1:66" s="50" customFormat="1" ht="15" hidden="1" customHeight="1">
      <c r="A68" s="56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1"/>
      <c r="AG68" s="41"/>
      <c r="AH68" s="35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1"/>
      <c r="BN68" s="41"/>
    </row>
    <row r="69" spans="1:66" s="50" customFormat="1" ht="15" hidden="1" customHeight="1">
      <c r="A69" s="56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1"/>
      <c r="AG69" s="41"/>
      <c r="AH69" s="35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1"/>
      <c r="BN69" s="41"/>
    </row>
    <row r="70" spans="1:66" s="50" customFormat="1" ht="15" hidden="1" customHeight="1">
      <c r="A70" s="5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1"/>
      <c r="AG70" s="41"/>
      <c r="AH70" s="38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1"/>
      <c r="BN70" s="41"/>
    </row>
    <row r="71" spans="1:66" s="50" customFormat="1" ht="15" hidden="1" customHeight="1">
      <c r="A71" s="56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1"/>
      <c r="AG71" s="41"/>
      <c r="AH71" s="35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1"/>
      <c r="BN71" s="41"/>
    </row>
    <row r="72" spans="1:66" s="50" customFormat="1" ht="15" hidden="1" customHeight="1">
      <c r="A72" s="56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1"/>
      <c r="AG72" s="41"/>
      <c r="AH72" s="35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1"/>
      <c r="BN72" s="41"/>
    </row>
    <row r="73" spans="1:66" s="50" customFormat="1" ht="15" hidden="1" customHeight="1">
      <c r="A73" s="56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1"/>
      <c r="AG73" s="41"/>
      <c r="AH73" s="35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1"/>
      <c r="BN73" s="41"/>
    </row>
    <row r="74" spans="1:66" s="50" customFormat="1" ht="15" hidden="1" customHeight="1">
      <c r="A74" s="56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1"/>
      <c r="AG74" s="41"/>
      <c r="AH74" s="38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1"/>
      <c r="BN74" s="41"/>
    </row>
    <row r="75" spans="1:66" s="50" customFormat="1" ht="15" hidden="1" customHeight="1">
      <c r="A75" s="56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1"/>
      <c r="AG75" s="41"/>
      <c r="AH75" s="35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1"/>
      <c r="BN75" s="41"/>
    </row>
    <row r="76" spans="1:66" s="50" customFormat="1" ht="15" hidden="1" customHeight="1">
      <c r="A76" s="56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1"/>
      <c r="AG76" s="41"/>
      <c r="AH76" s="35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1"/>
      <c r="BN76" s="41"/>
    </row>
    <row r="77" spans="1:66" s="50" customFormat="1" ht="15" hidden="1" customHeight="1">
      <c r="A77" s="56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1"/>
      <c r="AG77" s="41"/>
      <c r="AH77" s="35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1"/>
      <c r="BN77" s="41"/>
    </row>
    <row r="78" spans="1:66" s="50" customFormat="1" ht="15" hidden="1" customHeight="1">
      <c r="A78" s="56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1"/>
      <c r="AG78" s="41"/>
      <c r="AH78" s="35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1"/>
      <c r="BN78" s="41"/>
    </row>
    <row r="79" spans="1:66" s="50" customFormat="1" ht="15" hidden="1" customHeight="1">
      <c r="A79" s="56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1"/>
      <c r="AG79" s="41"/>
      <c r="AH79" s="35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1"/>
      <c r="BN79" s="41"/>
    </row>
    <row r="80" spans="1:66" s="50" customFormat="1" ht="15" hidden="1" customHeight="1">
      <c r="A80" s="56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1"/>
      <c r="AG80" s="41"/>
      <c r="AH80" s="35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1"/>
      <c r="BN80" s="41"/>
    </row>
    <row r="81" spans="1:66" s="50" customFormat="1" ht="15" hidden="1" customHeight="1">
      <c r="A81" s="56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1"/>
      <c r="AG81" s="41"/>
      <c r="AH81" s="38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1"/>
      <c r="BN81" s="41"/>
    </row>
    <row r="82" spans="1:66" s="50" customFormat="1" ht="15" hidden="1" customHeight="1">
      <c r="A82" s="5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1"/>
      <c r="AG82" s="41"/>
      <c r="AH82" s="35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1"/>
      <c r="BN82" s="41"/>
    </row>
    <row r="83" spans="1:66" s="50" customFormat="1" ht="15" hidden="1" customHeight="1">
      <c r="A83" s="56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1"/>
      <c r="AG83" s="41"/>
      <c r="AH83" s="35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1"/>
      <c r="BN83" s="41"/>
    </row>
    <row r="84" spans="1:66" s="50" customFormat="1" ht="15" hidden="1" customHeight="1">
      <c r="A84" s="56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1"/>
      <c r="AG84" s="41"/>
      <c r="AH84" s="35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1"/>
      <c r="BN84" s="41"/>
    </row>
    <row r="85" spans="1:66" s="50" customFormat="1" ht="15" hidden="1" customHeight="1">
      <c r="A85" s="5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1"/>
      <c r="AG85" s="41"/>
      <c r="AH85" s="35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1"/>
      <c r="BN85" s="41"/>
    </row>
    <row r="86" spans="1:66" s="50" customFormat="1" ht="15" hidden="1" customHeight="1">
      <c r="A86" s="5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1"/>
      <c r="AG86" s="41"/>
      <c r="AH86" s="35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1"/>
      <c r="BN86" s="41"/>
    </row>
    <row r="87" spans="1:66" s="50" customFormat="1" ht="15" hidden="1" customHeight="1">
      <c r="A87" s="56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1"/>
      <c r="AG87" s="41"/>
      <c r="AH87" s="35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1"/>
      <c r="BN87" s="41"/>
    </row>
    <row r="88" spans="1:66" s="50" customFormat="1" ht="15" hidden="1" customHeight="1">
      <c r="A88" s="5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1"/>
      <c r="AG88" s="41"/>
      <c r="AH88" s="38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1"/>
      <c r="BN88" s="41"/>
    </row>
    <row r="89" spans="1:66" s="50" customFormat="1" ht="15" hidden="1" customHeight="1">
      <c r="A89" s="5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1"/>
      <c r="AG89" s="41"/>
      <c r="AH89" s="38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1"/>
      <c r="BN89" s="41"/>
    </row>
    <row r="90" spans="1:66" s="50" customFormat="1" ht="15" hidden="1" customHeight="1">
      <c r="A90" s="5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1"/>
      <c r="AG90" s="41"/>
      <c r="AH90" s="35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1"/>
      <c r="BN90" s="41"/>
    </row>
    <row r="91" spans="1:66" s="50" customFormat="1" ht="15" hidden="1" customHeight="1">
      <c r="A91" s="56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1"/>
      <c r="AG91" s="41"/>
      <c r="AH91" s="35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1"/>
      <c r="BN91" s="41"/>
    </row>
    <row r="92" spans="1:66" s="50" customFormat="1" ht="15" hidden="1" customHeight="1">
      <c r="A92" s="56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1"/>
      <c r="AG92" s="41"/>
      <c r="AH92" s="35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1"/>
      <c r="BN92" s="41"/>
    </row>
    <row r="93" spans="1:66" s="50" customFormat="1" ht="15" hidden="1" customHeight="1">
      <c r="A93" s="56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1"/>
      <c r="AG93" s="41"/>
      <c r="AH93" s="38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1"/>
      <c r="BN93" s="41"/>
    </row>
    <row r="94" spans="1:66" s="50" customFormat="1" ht="15" hidden="1" customHeight="1">
      <c r="A94" s="56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1"/>
      <c r="AG94" s="41"/>
      <c r="AH94" s="35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1"/>
      <c r="BN94" s="41"/>
    </row>
    <row r="95" spans="1:66" s="50" customFormat="1" ht="15" hidden="1" customHeight="1">
      <c r="A95" s="56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1"/>
      <c r="AG95" s="41"/>
      <c r="AH95" s="35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1"/>
      <c r="BN95" s="41"/>
    </row>
    <row r="96" spans="1:66" s="50" customFormat="1" ht="15" hidden="1" customHeight="1">
      <c r="A96" s="56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1"/>
      <c r="AG96" s="41"/>
      <c r="AH96" s="38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1"/>
      <c r="BN96" s="41"/>
    </row>
    <row r="97" spans="1:66" s="50" customFormat="1" ht="15" hidden="1" customHeight="1">
      <c r="A97" s="56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1"/>
      <c r="AG97" s="41"/>
      <c r="AH97" s="35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1"/>
      <c r="BN97" s="41"/>
    </row>
    <row r="98" spans="1:66" s="50" customFormat="1" ht="15" hidden="1" customHeight="1">
      <c r="A98" s="56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1"/>
      <c r="AG98" s="41"/>
      <c r="AH98" s="35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1"/>
      <c r="BN98" s="41"/>
    </row>
    <row r="99" spans="1:66" s="50" customFormat="1" ht="15" hidden="1" customHeight="1">
      <c r="A99" s="56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1"/>
      <c r="AG99" s="41"/>
      <c r="AH99" s="35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1"/>
      <c r="BN99" s="41"/>
    </row>
    <row r="100" spans="1:66" s="50" customFormat="1" ht="15" hidden="1" customHeight="1">
      <c r="A100" s="56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1"/>
      <c r="AG100" s="41"/>
      <c r="AH100" s="35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1"/>
      <c r="BN100" s="41"/>
    </row>
    <row r="101" spans="1:66" s="50" customFormat="1" ht="15" hidden="1" customHeight="1">
      <c r="A101" s="56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1"/>
      <c r="AG101" s="41"/>
      <c r="AH101" s="38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1"/>
      <c r="BN101" s="41"/>
    </row>
    <row r="102" spans="1:66" s="50" customFormat="1" ht="15" hidden="1" customHeight="1">
      <c r="A102" s="56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1"/>
      <c r="AG102" s="41"/>
      <c r="AH102" s="35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1"/>
      <c r="BN102" s="41"/>
    </row>
    <row r="103" spans="1:66" s="50" customFormat="1" ht="15" hidden="1" customHeight="1">
      <c r="A103" s="56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1"/>
      <c r="AG103" s="41"/>
      <c r="AH103" s="35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1"/>
      <c r="BN103" s="41"/>
    </row>
    <row r="104" spans="1:66" s="50" customFormat="1" ht="15" hidden="1" customHeight="1">
      <c r="A104" s="56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1"/>
      <c r="AG104" s="41"/>
      <c r="AH104" s="35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1"/>
      <c r="BN104" s="41"/>
    </row>
    <row r="105" spans="1:66" s="50" customFormat="1" ht="15" hidden="1" customHeight="1">
      <c r="A105" s="56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1"/>
      <c r="AG105" s="41"/>
      <c r="AH105" s="38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1"/>
      <c r="BN105" s="41"/>
    </row>
    <row r="106" spans="1:66" s="50" customFormat="1" ht="15" hidden="1" customHeight="1">
      <c r="A106" s="56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1"/>
      <c r="AG106" s="41"/>
      <c r="AH106" s="35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1"/>
      <c r="BN106" s="41"/>
    </row>
    <row r="107" spans="1:66" s="50" customFormat="1" ht="15" hidden="1" customHeight="1">
      <c r="A107" s="56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1"/>
      <c r="AG107" s="41"/>
      <c r="AH107" s="35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1"/>
      <c r="BN107" s="41"/>
    </row>
    <row r="108" spans="1:66" s="50" customFormat="1" ht="15" hidden="1" customHeight="1">
      <c r="A108" s="56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1"/>
      <c r="AG108" s="41"/>
      <c r="AH108" s="38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1"/>
      <c r="BN108" s="41"/>
    </row>
    <row r="109" spans="1:66" s="50" customFormat="1" ht="15" hidden="1" customHeight="1">
      <c r="A109" s="56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1"/>
      <c r="AG109" s="41"/>
      <c r="AH109" s="35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1"/>
      <c r="BN109" s="41"/>
    </row>
    <row r="110" spans="1:66" s="50" customFormat="1" ht="15" hidden="1" customHeight="1">
      <c r="A110" s="56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1"/>
      <c r="AG110" s="41"/>
      <c r="AH110" s="35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1"/>
      <c r="BN110" s="41"/>
    </row>
    <row r="111" spans="1:66" s="50" customFormat="1" ht="15" hidden="1" customHeight="1">
      <c r="A111" s="56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1"/>
      <c r="AG111" s="41"/>
      <c r="AH111" s="51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1"/>
      <c r="BN111" s="41"/>
    </row>
    <row r="112" spans="1:66" s="50" customFormat="1" ht="15" hidden="1" customHeight="1">
      <c r="A112" s="56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1"/>
      <c r="AG112" s="41"/>
      <c r="AH112" s="22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1"/>
      <c r="BN112" s="41"/>
    </row>
    <row r="113" spans="1:66" s="50" customFormat="1" ht="15" hidden="1" customHeight="1">
      <c r="A113" s="56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1"/>
      <c r="AG113" s="41"/>
      <c r="AH113" s="28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1"/>
      <c r="BN113" s="41"/>
    </row>
    <row r="114" spans="1:66" ht="15" hidden="1" customHeight="1">
      <c r="AH114" s="28"/>
    </row>
    <row r="115" spans="1:66" s="50" customFormat="1" ht="15" hidden="1" customHeight="1">
      <c r="A115" s="56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1"/>
      <c r="AG115" s="41"/>
      <c r="AH115" s="41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1"/>
      <c r="BN115" s="41"/>
    </row>
    <row r="116" spans="1:66" s="50" customFormat="1" ht="15" hidden="1" customHeight="1">
      <c r="A116" s="56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1"/>
      <c r="AG116" s="41"/>
      <c r="AH116" s="41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1"/>
      <c r="BN116" s="41"/>
    </row>
    <row r="117" spans="1:66" s="50" customFormat="1" ht="15" hidden="1" customHeight="1">
      <c r="A117" s="56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1"/>
      <c r="AG117" s="41"/>
      <c r="AH117" s="41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1"/>
      <c r="BN117" s="41"/>
    </row>
    <row r="118" spans="1:66" s="50" customFormat="1" ht="15" hidden="1" customHeight="1">
      <c r="A118" s="56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1"/>
      <c r="AG118" s="41"/>
      <c r="AH118" s="41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1"/>
      <c r="BN118" s="41"/>
    </row>
    <row r="119" spans="1:66" s="50" customFormat="1" ht="15" hidden="1" customHeight="1">
      <c r="A119" s="56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1"/>
      <c r="AG119" s="41"/>
      <c r="AH119" s="41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1"/>
      <c r="BN119" s="41"/>
    </row>
    <row r="120" spans="1:66" s="50" customFormat="1" ht="15" hidden="1" customHeight="1">
      <c r="A120" s="56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1"/>
      <c r="AG120" s="41"/>
      <c r="AH120" s="41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1"/>
      <c r="BN120" s="41"/>
    </row>
    <row r="121" spans="1:66" s="50" customFormat="1" ht="15" hidden="1" customHeight="1">
      <c r="A121" s="56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1"/>
      <c r="AG121" s="41"/>
      <c r="AH121" s="41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1"/>
      <c r="BN121" s="41"/>
    </row>
    <row r="122" spans="1:66" s="50" customFormat="1" ht="15" hidden="1" customHeight="1">
      <c r="A122" s="56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1"/>
      <c r="AG122" s="41"/>
      <c r="AH122" s="41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1"/>
      <c r="BN122" s="41"/>
    </row>
    <row r="123" spans="1:66" s="50" customFormat="1" ht="15" hidden="1" customHeight="1">
      <c r="A123" s="56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1"/>
      <c r="AG123" s="41"/>
      <c r="AH123" s="41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1"/>
      <c r="BN123" s="41"/>
    </row>
    <row r="124" spans="1:66" s="50" customFormat="1" ht="15" hidden="1" customHeight="1">
      <c r="A124" s="56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1"/>
      <c r="AG124" s="41"/>
      <c r="AH124" s="48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1"/>
      <c r="BN124" s="41"/>
    </row>
    <row r="125" spans="1:66" ht="15" hidden="1" customHeight="1">
      <c r="AH125" s="50"/>
    </row>
    <row r="126" spans="1:66" ht="15" hidden="1" customHeight="1">
      <c r="AH126" s="50"/>
    </row>
    <row r="127" spans="1:66" ht="15" hidden="1" customHeight="1"/>
    <row r="128" spans="1:66" ht="15" hidden="1" customHeight="1"/>
    <row r="129" spans="1:74" ht="15" hidden="1" customHeight="1"/>
    <row r="130" spans="1:74" hidden="1"/>
    <row r="131" spans="1:74" ht="15" hidden="1" customHeight="1"/>
    <row r="132" spans="1:74" ht="15" hidden="1" customHeight="1"/>
    <row r="133" spans="1:74" ht="15" hidden="1" customHeight="1"/>
    <row r="134" spans="1:74" s="56" customFormat="1" hidden="1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1"/>
      <c r="AG134" s="41"/>
      <c r="AH134" s="41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1"/>
      <c r="BN134" s="41"/>
      <c r="BO134" s="47"/>
      <c r="BP134" s="47"/>
      <c r="BQ134" s="47"/>
      <c r="BR134" s="47"/>
      <c r="BS134" s="47"/>
      <c r="BT134" s="47"/>
      <c r="BU134" s="47"/>
      <c r="BV134" s="47"/>
    </row>
    <row r="135" spans="1:74" s="56" customFormat="1" hidden="1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1"/>
      <c r="AG135" s="41"/>
      <c r="AH135" s="41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1"/>
      <c r="BN135" s="41"/>
      <c r="BO135" s="47"/>
      <c r="BP135" s="47"/>
      <c r="BQ135" s="47"/>
      <c r="BR135" s="47"/>
      <c r="BS135" s="47"/>
      <c r="BT135" s="47"/>
      <c r="BU135" s="47"/>
      <c r="BV135" s="47"/>
    </row>
    <row r="136" spans="1:74" s="56" customFormat="1" hidden="1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1"/>
      <c r="AG136" s="41"/>
      <c r="AH136" s="41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1"/>
      <c r="BN136" s="41"/>
      <c r="BO136" s="47"/>
      <c r="BP136" s="47"/>
      <c r="BQ136" s="47"/>
      <c r="BR136" s="47"/>
      <c r="BS136" s="47"/>
      <c r="BT136" s="47"/>
      <c r="BU136" s="47"/>
      <c r="BV136" s="47"/>
    </row>
    <row r="137" spans="1:74" s="56" customFormat="1" hidden="1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1"/>
      <c r="AG137" s="41"/>
      <c r="AH137" s="41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1"/>
      <c r="BN137" s="41"/>
      <c r="BO137" s="47"/>
      <c r="BP137" s="47"/>
      <c r="BQ137" s="47"/>
      <c r="BR137" s="47"/>
      <c r="BS137" s="47"/>
      <c r="BT137" s="47"/>
      <c r="BU137" s="47"/>
      <c r="BV137" s="47"/>
    </row>
    <row r="138" spans="1:74" s="56" customFormat="1" hidden="1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1"/>
      <c r="AG138" s="41"/>
      <c r="AH138" s="41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1"/>
      <c r="BN138" s="41"/>
      <c r="BO138" s="47"/>
      <c r="BP138" s="47"/>
      <c r="BQ138" s="47"/>
      <c r="BR138" s="47"/>
      <c r="BS138" s="47"/>
      <c r="BT138" s="47"/>
      <c r="BU138" s="47"/>
      <c r="BV138" s="47"/>
    </row>
    <row r="139" spans="1:74" s="56" customFormat="1" hidden="1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1"/>
      <c r="AG139" s="41"/>
      <c r="AH139" s="41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1"/>
      <c r="BN139" s="41"/>
      <c r="BO139" s="47"/>
      <c r="BP139" s="47"/>
      <c r="BQ139" s="47"/>
      <c r="BR139" s="47"/>
      <c r="BS139" s="47"/>
      <c r="BT139" s="47"/>
      <c r="BU139" s="47"/>
      <c r="BV139" s="47"/>
    </row>
    <row r="140" spans="1:74" s="56" customFormat="1" hidden="1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1"/>
      <c r="AG140" s="41"/>
      <c r="AH140" s="41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1"/>
      <c r="BN140" s="41"/>
      <c r="BO140" s="47"/>
      <c r="BP140" s="47"/>
      <c r="BQ140" s="47"/>
      <c r="BR140" s="47"/>
      <c r="BS140" s="47"/>
      <c r="BT140" s="47"/>
      <c r="BU140" s="47"/>
      <c r="BV140" s="47"/>
    </row>
    <row r="141" spans="1:74" hidden="1">
      <c r="A141" s="47"/>
    </row>
    <row r="142" spans="1:74" hidden="1">
      <c r="A142" s="47"/>
    </row>
    <row r="143" spans="1:74" hidden="1">
      <c r="A143" s="47"/>
    </row>
    <row r="144" spans="1:74" hidden="1">
      <c r="A144" s="47"/>
    </row>
    <row r="145" spans="1:66" hidden="1">
      <c r="A145" s="47"/>
    </row>
    <row r="146" spans="1:66" hidden="1">
      <c r="A146" s="47"/>
    </row>
    <row r="147" spans="1:66" hidden="1">
      <c r="A147" s="47"/>
    </row>
    <row r="148" spans="1:66" hidden="1">
      <c r="A148" s="47"/>
    </row>
    <row r="149" spans="1:66" hidden="1">
      <c r="A149" s="47"/>
    </row>
    <row r="150" spans="1:66" hidden="1">
      <c r="A150" s="47"/>
    </row>
    <row r="151" spans="1:66" hidden="1">
      <c r="A151" s="47"/>
    </row>
    <row r="152" spans="1:66" hidden="1">
      <c r="A152" s="47"/>
    </row>
    <row r="153" spans="1:66" hidden="1">
      <c r="A153" s="47"/>
    </row>
    <row r="154" spans="1:66" hidden="1">
      <c r="A154" s="47"/>
    </row>
    <row r="155" spans="1:66" hidden="1">
      <c r="A155" s="47"/>
      <c r="AF155" s="47"/>
      <c r="AG155" s="47"/>
      <c r="BM155" s="47"/>
      <c r="BN155" s="47"/>
    </row>
    <row r="156" spans="1:66" hidden="1">
      <c r="A156" s="47"/>
      <c r="AF156" s="47"/>
      <c r="AG156" s="47"/>
      <c r="BM156" s="47"/>
      <c r="BN156" s="47"/>
    </row>
    <row r="157" spans="1:66" hidden="1">
      <c r="A157" s="47"/>
      <c r="AF157" s="47"/>
      <c r="AG157" s="47"/>
      <c r="BM157" s="47"/>
      <c r="BN157" s="47"/>
    </row>
    <row r="158" spans="1:66" hidden="1">
      <c r="A158" s="47"/>
      <c r="AF158" s="47"/>
      <c r="AG158" s="47"/>
      <c r="BM158" s="47"/>
      <c r="BN158" s="47"/>
    </row>
    <row r="159" spans="1:66" hidden="1">
      <c r="A159" s="47"/>
      <c r="AF159" s="47"/>
      <c r="AG159" s="47"/>
      <c r="BM159" s="47"/>
      <c r="BN159" s="47"/>
    </row>
  </sheetData>
  <mergeCells count="67">
    <mergeCell ref="B1:BN1"/>
    <mergeCell ref="B2:BN2"/>
    <mergeCell ref="B3:BN3"/>
    <mergeCell ref="B4:BN4"/>
    <mergeCell ref="B5:AE5"/>
    <mergeCell ref="AI5:BL5"/>
    <mergeCell ref="B6:AE6"/>
    <mergeCell ref="AI6:BL6"/>
    <mergeCell ref="B7:AE7"/>
    <mergeCell ref="AI7:BL7"/>
    <mergeCell ref="B8:AE8"/>
    <mergeCell ref="AI8:BL8"/>
    <mergeCell ref="B9:AE9"/>
    <mergeCell ref="AI9:BL9"/>
    <mergeCell ref="B10:AE10"/>
    <mergeCell ref="AI10:BL10"/>
    <mergeCell ref="B11:AE11"/>
    <mergeCell ref="AI11:BL11"/>
    <mergeCell ref="B12:AE12"/>
    <mergeCell ref="AI12:BL12"/>
    <mergeCell ref="B13:AE13"/>
    <mergeCell ref="AI13:BL13"/>
    <mergeCell ref="B14:AE14"/>
    <mergeCell ref="AI14:BL14"/>
    <mergeCell ref="B15:AE15"/>
    <mergeCell ref="AI15:BL15"/>
    <mergeCell ref="B16:AE16"/>
    <mergeCell ref="AI16:BL16"/>
    <mergeCell ref="B17:AE17"/>
    <mergeCell ref="AI17:BL17"/>
    <mergeCell ref="B18:AE18"/>
    <mergeCell ref="AI18:BL18"/>
    <mergeCell ref="B19:AE19"/>
    <mergeCell ref="AI19:BL19"/>
    <mergeCell ref="B20:AE20"/>
    <mergeCell ref="AI20:BL20"/>
    <mergeCell ref="B21:AE21"/>
    <mergeCell ref="AI21:BL21"/>
    <mergeCell ref="B22:AE22"/>
    <mergeCell ref="AI22:BL22"/>
    <mergeCell ref="B23:AE23"/>
    <mergeCell ref="AI23:BL23"/>
    <mergeCell ref="B24:AE24"/>
    <mergeCell ref="AI24:BL24"/>
    <mergeCell ref="B25:AE25"/>
    <mergeCell ref="AI25:BL25"/>
    <mergeCell ref="B26:AE26"/>
    <mergeCell ref="AI26:BL26"/>
    <mergeCell ref="B46:AE46"/>
    <mergeCell ref="AI46:BL46"/>
    <mergeCell ref="AI37:BL37"/>
    <mergeCell ref="B27:AE27"/>
    <mergeCell ref="AI27:BL27"/>
    <mergeCell ref="AI28:BL28"/>
    <mergeCell ref="AI29:BL29"/>
    <mergeCell ref="AI30:BL30"/>
    <mergeCell ref="AI31:BL31"/>
    <mergeCell ref="AI32:BL32"/>
    <mergeCell ref="AI33:BL33"/>
    <mergeCell ref="AI34:BL34"/>
    <mergeCell ref="AI35:BL35"/>
    <mergeCell ref="AI36:BL36"/>
    <mergeCell ref="AF60:AY60"/>
    <mergeCell ref="AF61:AY61"/>
    <mergeCell ref="AI38:BL38"/>
    <mergeCell ref="AI39:BL39"/>
    <mergeCell ref="AI41:BL41"/>
  </mergeCells>
  <pageMargins left="0.70866141732283472" right="0.70866141732283472" top="0.74803149606299213" bottom="0.74803149606299213" header="0.31496062992125984" footer="0.31496062992125984"/>
  <pageSetup scale="43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cp:lastPrinted>2024-10-21T17:59:59Z</cp:lastPrinted>
  <dcterms:created xsi:type="dcterms:W3CDTF">2024-10-18T20:00:46Z</dcterms:created>
  <dcterms:modified xsi:type="dcterms:W3CDTF">2024-10-21T18:00:01Z</dcterms:modified>
</cp:coreProperties>
</file>