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 tabRatio="865" activeTab="1"/>
  </bookViews>
  <sheets>
    <sheet name="CRI" sheetId="16" r:id="rId1"/>
    <sheet name="COG" sheetId="1" r:id="rId2"/>
    <sheet name="PROGRAMATICO" sheetId="2" r:id="rId3"/>
    <sheet name="FUNCIONAL" sheetId="4" r:id="rId4"/>
    <sheet name="xMIR(PP)" sheetId="3" r:id="rId5"/>
    <sheet name="CoordXcapitulo" sheetId="5" r:id="rId6"/>
    <sheet name="xCOORD" sheetId="6" r:id="rId7"/>
    <sheet name="COORDyDIR" sheetId="7" r:id="rId8"/>
    <sheet name="XCapítulo" sheetId="15" r:id="rId9"/>
    <sheet name="ADM" sheetId="8" r:id="rId10"/>
    <sheet name="OPD´s" sheetId="9" r:id="rId11"/>
    <sheet name="tipoGASTO" sheetId="10" r:id="rId12"/>
    <sheet name="Prioridades de Gasto" sheetId="19" r:id="rId13"/>
    <sheet name="Programas y Componentes" sheetId="20" r:id="rId14"/>
    <sheet name="Analítico de Plazas" sheetId="18" r:id="rId15"/>
    <sheet name="FF" sheetId="11" r:id="rId16"/>
    <sheet name="MIRxRecFED" sheetId="12" r:id="rId17"/>
    <sheet name="autonomia" sheetId="13" r:id="rId18"/>
    <sheet name="TRANSPARENCIA Y BP" sheetId="17" r:id="rId19"/>
  </sheets>
  <definedNames>
    <definedName name="_xlnm._FilterDatabase" localSheetId="1" hidden="1">COG!$A$2:$B$428</definedName>
    <definedName name="_xlnm._FilterDatabase" localSheetId="7" hidden="1">COORDyDIR!$A$1:$B$143</definedName>
    <definedName name="_xlnm._FilterDatabase" localSheetId="0" hidden="1">CRI!$A$2:$C$129</definedName>
    <definedName name="_xlnm._FilterDatabase" localSheetId="3" hidden="1">FUNCIONAL!$A$1:$B$75</definedName>
  </definedNames>
  <calcPr calcId="145621"/>
</workbook>
</file>

<file path=xl/calcChain.xml><?xml version="1.0" encoding="utf-8"?>
<calcChain xmlns="http://schemas.openxmlformats.org/spreadsheetml/2006/main">
  <c r="B155" i="20" l="1"/>
  <c r="B150" i="20"/>
  <c r="B146" i="20"/>
  <c r="B142" i="20"/>
  <c r="B138" i="20"/>
  <c r="B133" i="20"/>
  <c r="B128" i="20"/>
  <c r="B124" i="20"/>
  <c r="B120" i="20"/>
  <c r="B115" i="20"/>
  <c r="B109" i="20"/>
  <c r="B106" i="20"/>
  <c r="B97" i="20"/>
  <c r="B94" i="20"/>
  <c r="B91" i="20"/>
  <c r="B86" i="20"/>
  <c r="B81" i="20"/>
  <c r="B75" i="20"/>
  <c r="B68" i="20"/>
  <c r="B65" i="20"/>
  <c r="B60" i="20"/>
  <c r="B55" i="20"/>
  <c r="B43" i="20"/>
  <c r="B40" i="20"/>
  <c r="B30" i="20"/>
  <c r="B27" i="20"/>
  <c r="B19" i="20"/>
  <c r="B14" i="20"/>
  <c r="B4" i="20" s="1"/>
  <c r="B10" i="20"/>
  <c r="B5" i="20"/>
  <c r="C33" i="19"/>
  <c r="C27" i="19"/>
  <c r="C23" i="19"/>
  <c r="C17" i="19"/>
  <c r="C11" i="19"/>
  <c r="C4" i="19"/>
  <c r="C47" i="19" l="1"/>
  <c r="H24" i="5"/>
  <c r="C5" i="8" l="1"/>
  <c r="B134" i="7"/>
  <c r="B27" i="1" l="1"/>
  <c r="B22" i="1"/>
  <c r="B13" i="1"/>
  <c r="B8" i="1"/>
  <c r="B3" i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4" i="12"/>
  <c r="B138" i="7"/>
  <c r="B125" i="7"/>
  <c r="B116" i="7"/>
  <c r="B109" i="7"/>
  <c r="B96" i="7"/>
  <c r="B87" i="7"/>
  <c r="B75" i="7"/>
  <c r="B68" i="7"/>
  <c r="B60" i="7"/>
  <c r="B49" i="7"/>
  <c r="B41" i="7"/>
  <c r="B35" i="7"/>
  <c r="B29" i="7"/>
  <c r="B19" i="7"/>
  <c r="B14" i="7"/>
  <c r="B2" i="7"/>
  <c r="B10" i="4"/>
  <c r="B83" i="4" l="1"/>
  <c r="B63" i="4"/>
  <c r="B44" i="4"/>
  <c r="B37" i="4"/>
  <c r="B30" i="4"/>
  <c r="B25" i="4"/>
  <c r="B58" i="4"/>
  <c r="B52" i="4"/>
  <c r="B5" i="4"/>
  <c r="B3" i="4"/>
  <c r="B2" i="4" l="1"/>
  <c r="B82" i="4"/>
  <c r="B36" i="4"/>
  <c r="B140" i="4" l="1"/>
  <c r="C12" i="17"/>
  <c r="C6" i="16" l="1"/>
  <c r="C35" i="16"/>
  <c r="C77" i="16"/>
  <c r="C101" i="16"/>
  <c r="C129" i="16" l="1"/>
  <c r="B397" i="1" l="1"/>
  <c r="B374" i="1"/>
  <c r="B327" i="1"/>
  <c r="B318" i="1"/>
  <c r="B309" i="1"/>
  <c r="B283" i="1"/>
  <c r="B298" i="1"/>
  <c r="B293" i="1"/>
  <c r="B274" i="1"/>
  <c r="B272" i="1"/>
  <c r="B265" i="1"/>
  <c r="B262" i="1"/>
  <c r="B257" i="1"/>
  <c r="B250" i="1"/>
  <c r="B245" i="1"/>
  <c r="B239" i="1"/>
  <c r="B237" i="1"/>
  <c r="B229" i="1"/>
  <c r="B225" i="1"/>
  <c r="B216" i="1"/>
  <c r="B200" i="1"/>
  <c r="B206" i="1"/>
  <c r="B190" i="1"/>
  <c r="B173" i="1"/>
  <c r="B155" i="1"/>
  <c r="B179" i="1"/>
  <c r="B163" i="1"/>
  <c r="B145" i="1"/>
  <c r="B135" i="1"/>
  <c r="B125" i="1"/>
  <c r="B115" i="1"/>
  <c r="B105" i="1"/>
  <c r="B94" i="1"/>
  <c r="B90" i="1"/>
  <c r="B84" i="1"/>
  <c r="B81" i="1"/>
  <c r="B73" i="1"/>
  <c r="B63" i="1"/>
  <c r="B53" i="1"/>
  <c r="B49" i="1"/>
  <c r="B40" i="1"/>
  <c r="B34" i="1"/>
  <c r="B36" i="1"/>
  <c r="B2" i="1" l="1"/>
  <c r="B249" i="1"/>
  <c r="B39" i="1"/>
  <c r="B104" i="1"/>
  <c r="B189" i="1"/>
  <c r="B308" i="1"/>
  <c r="C11" i="15"/>
  <c r="B428" i="1" l="1"/>
  <c r="B5" i="13" l="1"/>
  <c r="B143" i="7"/>
  <c r="E34" i="12" l="1"/>
  <c r="B3" i="11"/>
  <c r="B11" i="11"/>
  <c r="C8" i="10"/>
  <c r="C24" i="5"/>
  <c r="D24" i="5"/>
  <c r="E24" i="5"/>
  <c r="F24" i="5"/>
  <c r="G24" i="5"/>
  <c r="I24" i="5"/>
  <c r="B24" i="5"/>
  <c r="J23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5" i="5"/>
  <c r="C6" i="2"/>
  <c r="C15" i="2"/>
  <c r="C32" i="2" l="1"/>
  <c r="J24" i="5"/>
  <c r="B15" i="11"/>
  <c r="C4" i="13" l="1"/>
  <c r="C3" i="13"/>
  <c r="D34" i="12"/>
  <c r="C34" i="12"/>
  <c r="B34" i="12"/>
  <c r="B7" i="9"/>
  <c r="B21" i="6"/>
  <c r="B33" i="3"/>
  <c r="C5" i="13" l="1"/>
</calcChain>
</file>

<file path=xl/sharedStrings.xml><?xml version="1.0" encoding="utf-8"?>
<sst xmlns="http://schemas.openxmlformats.org/spreadsheetml/2006/main" count="1744" uniqueCount="1659">
  <si>
    <t>1000 SERVICIOS PERSONALES</t>
  </si>
  <si>
    <t>111 Dietas</t>
  </si>
  <si>
    <t>113 Sueldos base al personal permanente</t>
  </si>
  <si>
    <t>121 Honorarios asimilables a salarios</t>
  </si>
  <si>
    <t>122 Sueldos base al personal eventual</t>
  </si>
  <si>
    <t>131 Primas por años de servicios efectivos prestados</t>
  </si>
  <si>
    <t>132 Primas de vacaciones, dominical y gratificación de fin de año</t>
  </si>
  <si>
    <t>133 Horas extraordinarias</t>
  </si>
  <si>
    <t>141 Aportaciones de seguridad social</t>
  </si>
  <si>
    <t>142 Aportaciones a fondos de vivienda</t>
  </si>
  <si>
    <t>143 Aportaciones al sistema para el retiro</t>
  </si>
  <si>
    <t>144 Aportaciones para seguros</t>
  </si>
  <si>
    <t>152 Indemnizaciones</t>
  </si>
  <si>
    <t>154 Prestaciones contractuales</t>
  </si>
  <si>
    <t>159 Otras prestaciones sociales y económicas</t>
  </si>
  <si>
    <t>161 Previsiones de carácter laboral, económica y de seguridad social</t>
  </si>
  <si>
    <t>2000 MATERIALES Y SUMINISTROS</t>
  </si>
  <si>
    <t>211 Materiales, útiles y equipos menores de oficina</t>
  </si>
  <si>
    <t>212 Materiales y útiles de impresión y reproducción</t>
  </si>
  <si>
    <t>214 Materiales, útiles y equipos menores de tecnologías de la información y comunicaciones</t>
  </si>
  <si>
    <t>215 Material impreso e información digital</t>
  </si>
  <si>
    <t>216 Material de limpieza</t>
  </si>
  <si>
    <t>217 Materiales y útiles de enseñanza</t>
  </si>
  <si>
    <t>218 Materiales para el registro e identificación de bienes y personas</t>
  </si>
  <si>
    <t xml:space="preserve">                   2200  ALIMENTOS Y UTENSILIOS</t>
  </si>
  <si>
    <t>221 Productos alimenticios para personas</t>
  </si>
  <si>
    <t>222 Productos alimenticios para animales</t>
  </si>
  <si>
    <t>223 Utensilios para el servicio de alimentación</t>
  </si>
  <si>
    <t xml:space="preserve">                  2300  MATERIAS PRIMAS Y MATERIALES DE PRODUCCION Y COMERCIALIZACION</t>
  </si>
  <si>
    <t>231 Productos alimenticios, agropecuarios y forestales adquiridos como materia prima</t>
  </si>
  <si>
    <t>232 Insumos textiles adquiridos como materia prima</t>
  </si>
  <si>
    <t>234 Combustibles, lubricantes, aditivos, carbón y sus derivados adquiridos como materia prima</t>
  </si>
  <si>
    <t>235 Productos químicos, farmacéuticos y de laboratorio adquiridos como materia prima</t>
  </si>
  <si>
    <t>237 Productos de cuero, piel, plástico y hule adquiridos como materia prima</t>
  </si>
  <si>
    <t>238 Mercancías adquiridas para su comercialización</t>
  </si>
  <si>
    <t xml:space="preserve">                 2400  MATERIALES Y ARTICULOS DE CONSTRUCCION Y DE REPARACION</t>
  </si>
  <si>
    <t>241 Productos minerales no metálicos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</si>
  <si>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</si>
  <si>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</si>
  <si>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</si>
  <si>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</si>
  <si>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eléctrico y electrónico</t>
  </si>
  <si>
    <t>247 Artículos metálicos para la construcción</t>
  </si>
  <si>
    <t>248 Materiales complementarios</t>
  </si>
  <si>
    <t>249 Otros materiales y artículos de construcción y reparación</t>
  </si>
  <si>
    <t xml:space="preserve">                 2500  PRODUCTOS QUIMICOS, FARMACEUTICOS Y DE LABORATORIO</t>
  </si>
  <si>
    <t>251 Productos químicos básicos</t>
  </si>
  <si>
    <t>252 Fertilizantes, pesticidas y otros agroquímicos</t>
  </si>
  <si>
    <t>253 Medicinas y productos farmacéuticos</t>
  </si>
  <si>
    <t>254 Materiales, accesorios y suministros médicos</t>
  </si>
  <si>
    <t>255 Materiales, accesorios y suministros de laboratorio</t>
  </si>
  <si>
    <t>256 Fibras sintéticas, hules, plásticos y derivados</t>
  </si>
  <si>
    <t>259 Otros productos químicos</t>
  </si>
  <si>
    <t xml:space="preserve">                  2600  COMBUSTIBLES, LUBRICANTES Y ADITIVOS</t>
  </si>
  <si>
    <t>261 Combustibles, lubricantes y aditivos</t>
  </si>
  <si>
    <t xml:space="preserve">                  2700  VESTUARIO, BLANCOS, PRENDAS DE PROTECCION Y ARTICULOS DEPORTIVOS</t>
  </si>
  <si>
    <t>271 Vestuario y uniformes</t>
  </si>
  <si>
    <t>272 Prendas de seguridad y protección personal</t>
  </si>
  <si>
    <t>273 Artículos deportivos</t>
  </si>
  <si>
    <t>274 Productos textiles</t>
  </si>
  <si>
    <t>275 Blancos y otros productos textiles, excepto prendas de vestir</t>
  </si>
  <si>
    <t xml:space="preserve">                  2900  HERRAMIENTAS, REFACCIONES Y ACCESORIOS MENORES</t>
  </si>
  <si>
    <t>291 Herramientas menores</t>
  </si>
  <si>
    <t>292 Refacciones y accesorios menores de edificios</t>
  </si>
  <si>
    <t>293 Refacciones y accesorios menores de mobiliario y equipo de administración, educacional y recreativo</t>
  </si>
  <si>
    <t>294 Refacciones y accesorios menores de equipo de cómputo y tecnologías de la información</t>
  </si>
  <si>
    <t>295 Refacciones y accesorios menores de equipo e instrumental médico y de laboratorio</t>
  </si>
  <si>
    <t>296 Refacciones y accesorios menores de equipo de transporte</t>
  </si>
  <si>
    <t>298 Refacciones y accesorios menores de maquinaria y otros equipos</t>
  </si>
  <si>
    <t>299 Refacciones y accesorios menores otros bienes muebles</t>
  </si>
  <si>
    <t>3000 SERVICIOS GENERALES</t>
  </si>
  <si>
    <t xml:space="preserve">                3100  SERVICIOS BASICOS</t>
  </si>
  <si>
    <t>311 Energía eléctrica</t>
  </si>
  <si>
    <t>312 Gas</t>
  </si>
  <si>
    <t>313 Agua</t>
  </si>
  <si>
    <t>314 Telefonía tradicional</t>
  </si>
  <si>
    <t>316 Servicios de telecomunicaciones y satélites</t>
  </si>
  <si>
    <t>317 Servicios de acceso de Internet, redes y procesamiento de información</t>
  </si>
  <si>
    <t>318 Servicios postales y telegráficos</t>
  </si>
  <si>
    <t xml:space="preserve">                3200  SERVICIOS DE ARRENDAMIENTO</t>
  </si>
  <si>
    <t>322 Arrendamiento de edificios</t>
  </si>
  <si>
    <t>323 Arrendamiento de mobiliario y equipo de administración, educacional y recreativo</t>
  </si>
  <si>
    <t>325 Arrendamiento de equipo de transporte</t>
  </si>
  <si>
    <t>326 Arrendamiento de maquinaria, otros equipos y herramientas</t>
  </si>
  <si>
    <t>329 Otros arrendamientos</t>
  </si>
  <si>
    <t xml:space="preserve">                3300  SERVICIOS PROFESIONALES, CIENTIFICOS, TECNICOS Y OTROS SERVICIOS</t>
  </si>
  <si>
    <t>331 Servicios legales, de contabilidad, auditoría y relacionados</t>
  </si>
  <si>
    <t>332 Servicios de diseño, arquitectura, ingeniería y actividades relacionadas</t>
  </si>
  <si>
    <t>333 Servicios de consultoría administrativa, procesos, técnica y en tecnologías de la información</t>
  </si>
  <si>
    <t>334 Servicios de capacitación</t>
  </si>
  <si>
    <t>335 Servicios de investigación científica y desarrollo</t>
  </si>
  <si>
    <t>336 Servicios de apoyo administrativo, traducción, fotocopiado e impresión</t>
  </si>
  <si>
    <t>338 Servicios de vigilancia</t>
  </si>
  <si>
    <t>339 Servicios profesionales, científicos y técnicos integrales</t>
  </si>
  <si>
    <t xml:space="preserve">                3400  SERVICIOS FINANCIEROS, BANCARIOS Y COMERCIALES</t>
  </si>
  <si>
    <t>341 Servicios financieros y bancarios</t>
  </si>
  <si>
    <t>342 Servicios de cobranza, investigación crediticia y similar</t>
  </si>
  <si>
    <t>343 Servicios de recaudación, traslado y custodia de valores</t>
  </si>
  <si>
    <t>344 Seguros de responsabilidad patrimonial y fianzas</t>
  </si>
  <si>
    <t>345 Seguro de bienes patrimoniales</t>
  </si>
  <si>
    <t>347 Fletes y maniobras</t>
  </si>
  <si>
    <t xml:space="preserve">                3500  SERVICIOS DE INSTALACION, REPARACION, MANTENIMIENTO Y CONSERVACION</t>
  </si>
  <si>
    <t>351 Conservación y mantenimiento menor de inmuebles</t>
  </si>
  <si>
    <t>352 Instalación, reparación y mantenimiento de mobiliario y equipo de administración, educacional y recreativo</t>
  </si>
  <si>
    <t>353 Instalación, reparación y mantenimiento de equipo de cómputo y tecnología de la información</t>
  </si>
  <si>
    <t>354 Instalación, reparación y mantenimiento de equipo e instrumental médico y de laboratorio</t>
  </si>
  <si>
    <t>355 Reparación y mantenimiento de equipo de transporte</t>
  </si>
  <si>
    <t>357 Instalación, reparación y mantenimiento de maquinaria, otros equipos y herramienta</t>
  </si>
  <si>
    <t>358 Servicios de limpieza y manejo de desechos</t>
  </si>
  <si>
    <t>359 Servicios de jardinería y fumigación</t>
  </si>
  <si>
    <t xml:space="preserve">                3600  SERVICIOS DE COMUNICACION SOCIAL Y PUBLICIDAD</t>
  </si>
  <si>
    <t>361 Difusión por radio, televisión y otros medios de mensajes sobre programas y actividades gubernamentales</t>
  </si>
  <si>
    <t>363 Servicios de creatividad, preproducción y producción de publicidad, excepto Internet</t>
  </si>
  <si>
    <t>365 Servicios de la industria fílmica, del sonido y del video</t>
  </si>
  <si>
    <t>366 Servicio de creación y difusión de contenido exclusivamente a través de Internet</t>
  </si>
  <si>
    <t>369 Otros servicios de información</t>
  </si>
  <si>
    <t xml:space="preserve">               3700  SERVICIOS DE TRASLADO Y VIATICOS</t>
  </si>
  <si>
    <t>371 Pasajes aéreos</t>
  </si>
  <si>
    <t>372 Pasajes terrestres</t>
  </si>
  <si>
    <t>375 Viáticos en el país</t>
  </si>
  <si>
    <t>376 Viáticos en el extranjero</t>
  </si>
  <si>
    <t>379 Otros servicios de traslado y hospedaje</t>
  </si>
  <si>
    <t xml:space="preserve">               3800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</si>
  <si>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</si>
  <si>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</si>
  <si>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</si>
  <si>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</si>
  <si>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representación</t>
  </si>
  <si>
    <t>392 Impuestos y derechos</t>
  </si>
  <si>
    <t>394 Sentencias y resoluciones por autoridad competente</t>
  </si>
  <si>
    <t>395 Penas, multas, accesorios y actualizaciones</t>
  </si>
  <si>
    <t>398 Impuesto sobre nóminas y otros que se deriven de una relación laboral</t>
  </si>
  <si>
    <t>399 Otros servicios generales</t>
  </si>
  <si>
    <t>4000 TRANSFERENCIAS, ASIGNACIONES, SUBSIDIOS Y OTRAS AYUDAS</t>
  </si>
  <si>
    <t>421 Transferencias otorgadas a entidades paraestatales no empresariales y no financieras</t>
  </si>
  <si>
    <t>439 Otros Subsidios</t>
  </si>
  <si>
    <t>441 Ayudas sociales a personas</t>
  </si>
  <si>
    <t>442 Becas y otras ayudas para programas de capacitación</t>
  </si>
  <si>
    <t>443 Ayudas sociales a instituciones de enseñanza</t>
  </si>
  <si>
    <t>445 Ayudas sociales a instituciones sin fines de lucro</t>
  </si>
  <si>
    <t>469 Otras transferencias a fideicomisos</t>
  </si>
  <si>
    <t>5000 BIENES MUEBLES, INMUEBLES E INTANGIBLES</t>
  </si>
  <si>
    <t>511 Muebles de oficina y estantería</t>
  </si>
  <si>
    <t>512 Muebles, excepto de oficina y estantería</t>
  </si>
  <si>
    <t>515 Equipo de cómputo y de tecnologías de la información</t>
  </si>
  <si>
    <t>519 Otros mobiliarios y equipos de administración</t>
  </si>
  <si>
    <t>521 Equipos y aparatos audiovisuales</t>
  </si>
  <si>
    <t>523 Cámaras fotográficas y de video</t>
  </si>
  <si>
    <t>529 Otro mobiliario y equipo educacional y recreativo</t>
  </si>
  <si>
    <t>531 Equipo médico y de laboratorio</t>
  </si>
  <si>
    <t>532 Instrumental médico y de laboratorio</t>
  </si>
  <si>
    <t>541 Vehículos y Equipo Terrestre</t>
  </si>
  <si>
    <t>562 Maquinaria y equipo industrial</t>
  </si>
  <si>
    <t>564 Sistemas de aire acondicionado, calefacción y de refrigeración industrial y comercial</t>
  </si>
  <si>
    <t>565 Equipo de comunicación y telecomunicación</t>
  </si>
  <si>
    <t>566 Equipos de generación eléctrica, aparatos y accesorios eléctricos</t>
  </si>
  <si>
    <t>567 Herramientas y máquinas-herramienta</t>
  </si>
  <si>
    <t>569 Otros equipos</t>
  </si>
  <si>
    <t>591 Software</t>
  </si>
  <si>
    <t>595 Concesiones</t>
  </si>
  <si>
    <t>597 Licencias informáticas e intelectuales</t>
  </si>
  <si>
    <t>6000 INVERSION PUBLICA</t>
  </si>
  <si>
    <t xml:space="preserve">               6100  OBRA PÚBLICA EN BIENES DE DOMINIO PÚBLICO</t>
  </si>
  <si>
    <t>615 Construcción de vías de comunicación</t>
  </si>
  <si>
    <t>9000 DEUDA PUBLICA</t>
  </si>
  <si>
    <t xml:space="preserve">              9100  AMORTIZACION DE LA DEUDA PÚBLICA</t>
  </si>
  <si>
    <t>911 Amortización de la deuda interna con instituciones de crédito</t>
  </si>
  <si>
    <t xml:space="preserve">              9200  INTERESES DE LA DEUDA PÚBLICA</t>
  </si>
  <si>
    <t>921 Intereses de la deuda interna con instituciones de crédito</t>
  </si>
  <si>
    <t xml:space="preserve">              9400  GASTOS DE LA DEUDA PÚBLICA</t>
  </si>
  <si>
    <t>941 Gastos de la deuda pública interna</t>
  </si>
  <si>
    <t>Total general</t>
  </si>
  <si>
    <t>CLASIFICACIÓN PROGRAMÁTICA</t>
  </si>
  <si>
    <t xml:space="preserve">PROGRAMAS PRESUPUESTALES </t>
  </si>
  <si>
    <t>IMPORTE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</si>
  <si>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</si>
  <si>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</si>
  <si>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</si>
  <si>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</si>
  <si>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</si>
  <si>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</si>
  <si>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</si>
  <si>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</si>
  <si>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</si>
  <si>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</si>
  <si>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</si>
  <si>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</si>
  <si>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</si>
  <si>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</si>
  <si>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</si>
  <si>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</si>
  <si>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</si>
  <si>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</si>
  <si>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</si>
  <si>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</si>
  <si>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</si>
  <si>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</si>
  <si>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CLASIFICACIÓN POR PROGRAMAS PRESUPUESTARIOS</t>
  </si>
  <si>
    <t>PROGRAMA</t>
  </si>
  <si>
    <t>1. Inclusión y Atención a Grupos Vulnerables</t>
  </si>
  <si>
    <t>2. Apoyo y Atención a la Niñez y Juventudes</t>
  </si>
  <si>
    <t>3. Seguridad Ciudadana</t>
  </si>
  <si>
    <t xml:space="preserve">5. Comunicación Institucional </t>
  </si>
  <si>
    <t>6. Imagen Urbana</t>
  </si>
  <si>
    <t>7. Servicios Públicos Funcionales</t>
  </si>
  <si>
    <t xml:space="preserve">8. Fomento a la inversión, turismo y relaciones internacionales </t>
  </si>
  <si>
    <t>9. Emprendimiento</t>
  </si>
  <si>
    <t>10. Regulación y Derrama Económica Local</t>
  </si>
  <si>
    <t>11. Desarrollo de la gestión pública para la operación eficiente y eficaz del Ayuntamiento de Guadalajara.</t>
  </si>
  <si>
    <t>12. Mejora de la Gestión Gubernamental e Imagen del Centro Histórico.</t>
  </si>
  <si>
    <t>13. Protección Civil</t>
  </si>
  <si>
    <t>14. Participación Ciudadana</t>
  </si>
  <si>
    <t>15. Servicios Registrales</t>
  </si>
  <si>
    <t>16. Transparencia y buenas prácticas</t>
  </si>
  <si>
    <t>17. Procuración de justicia</t>
  </si>
  <si>
    <t>18. Desarrollo Administrativo</t>
  </si>
  <si>
    <t>19. Innovación Gubernamental</t>
  </si>
  <si>
    <t>20. Combate a la Corrupción</t>
  </si>
  <si>
    <t>21. Medio Ambiente.</t>
  </si>
  <si>
    <t xml:space="preserve">22. Movilidad y Transporte.  </t>
  </si>
  <si>
    <t xml:space="preserve">23. Obra Pública. </t>
  </si>
  <si>
    <t xml:space="preserve">24. Ordenamiento del Territorio y Licencias de Construcción. </t>
  </si>
  <si>
    <t xml:space="preserve">25. Centros Colmena </t>
  </si>
  <si>
    <t>26. Fomento a la cultura</t>
  </si>
  <si>
    <t xml:space="preserve">27. Oferta educativa </t>
  </si>
  <si>
    <t xml:space="preserve">28. Servicios Médicos Municipales con Calidad  </t>
  </si>
  <si>
    <t xml:space="preserve">29. Manejo de la hacienda pública  </t>
  </si>
  <si>
    <t xml:space="preserve">30. Calidad y control del Gasto en el Municipio de Guadalajara  </t>
  </si>
  <si>
    <t>CLASIFICADOR FUNCIONAL DEL GASTO</t>
  </si>
  <si>
    <t>1. Gobierno</t>
  </si>
  <si>
    <t>1.1. Legislación</t>
  </si>
  <si>
    <t>1.1.2 Fiscalización</t>
  </si>
  <si>
    <t>1.2. Justicia</t>
  </si>
  <si>
    <t>1.2.1 Impartición de Justicia</t>
  </si>
  <si>
    <t>1.2.2 Procuración de Justicia</t>
  </si>
  <si>
    <t>1.2.3 Reclusión y readaptación social</t>
  </si>
  <si>
    <t>1.2.4 Derechos humanos</t>
  </si>
  <si>
    <t>1.3.5 Asuntos jurídicos</t>
  </si>
  <si>
    <t>1.3.1 Presidencia / Gubernatura</t>
  </si>
  <si>
    <t>1.5. Asuntos financieros y hacendarios</t>
  </si>
  <si>
    <t>1.5.2 Asuntos Hacendarios</t>
  </si>
  <si>
    <t>1.7. Asuntos de orden público y de seguridad interior</t>
  </si>
  <si>
    <t>1.7.1 Policía</t>
  </si>
  <si>
    <t>1.7.2 Protección Civil</t>
  </si>
  <si>
    <t>1.7.3 Otros Asuntos de Orden Público y Seguridad</t>
  </si>
  <si>
    <t>1.8. Otros servicios generales</t>
  </si>
  <si>
    <t>1.8.1 Servicios Registrales, Administrativos y Patrimoniales</t>
  </si>
  <si>
    <t>1.8.3 Servicios de comunicación y medios</t>
  </si>
  <si>
    <t>1.8.4 Acceso a la Información Pública Gubernamental</t>
  </si>
  <si>
    <t>1.8.5 Otros</t>
  </si>
  <si>
    <t>2. Desarrollo Social</t>
  </si>
  <si>
    <t>2.1. Protección ambiental</t>
  </si>
  <si>
    <t>2.1.1 Ordenación de desechos</t>
  </si>
  <si>
    <t>2.1.2 Administración del agua</t>
  </si>
  <si>
    <t>2.1.5 Protección de la diversidad biológica y del paisaje</t>
  </si>
  <si>
    <t>2.1.6 Otros de Protección Ambiental</t>
  </si>
  <si>
    <t>2.2. Vivienda y servicios a la comunidad</t>
  </si>
  <si>
    <t>2.2.1 Urbanización</t>
  </si>
  <si>
    <t>2.2.2 Desarrollo Comunitario</t>
  </si>
  <si>
    <t>2.2.4 Alumbrado Público</t>
  </si>
  <si>
    <t>2.2.6 Servicios Comunales</t>
  </si>
  <si>
    <t>2.3. Salud</t>
  </si>
  <si>
    <t>2.3.1 Prestación de Servicios de Salud a la Comunidad</t>
  </si>
  <si>
    <t>2.3.2 Prestación de Servicios de Salud a la persona</t>
  </si>
  <si>
    <t>2.4. Recreación, cultura y otras manifestaciones sociales</t>
  </si>
  <si>
    <t>2.4.2 Cultura</t>
  </si>
  <si>
    <t>2.5. Educación</t>
  </si>
  <si>
    <t>2.5.1 Educación Básica</t>
  </si>
  <si>
    <t>2.5.3 Educación Superior</t>
  </si>
  <si>
    <t>2.5.6 Otros Servicios Educativos y Actividades Inherentes</t>
  </si>
  <si>
    <t>2.6. Protección social</t>
  </si>
  <si>
    <t>2.6.8 Otros grupos vulnerables</t>
  </si>
  <si>
    <t>2.7. Otros asuntos sociales</t>
  </si>
  <si>
    <t>2.7.1 Otros asuntos sociales</t>
  </si>
  <si>
    <t>3. Desarrollo Económico</t>
  </si>
  <si>
    <t>3.1. Asuntos económicos, comerciales y laborales en general</t>
  </si>
  <si>
    <t>3.1.1 Asuntos Económicos y Comerciales en General</t>
  </si>
  <si>
    <t>3.1.2 Asuntos Laborales Generales</t>
  </si>
  <si>
    <t>3.7. Turismo</t>
  </si>
  <si>
    <t>3.7.1. Turismo</t>
  </si>
  <si>
    <t>3.8.4 Innovación</t>
  </si>
  <si>
    <t>3.8.2 Desarrollo Tecnológico</t>
  </si>
  <si>
    <t>3.9.3 Otros Asuntos Económicos</t>
  </si>
  <si>
    <t>3.9.1 Comercio, Distribución, Almacenamiento y depósito</t>
  </si>
  <si>
    <t>4.2.1 Transferencias entre Diferentes Niveles y Ordenes de Gobierno</t>
  </si>
  <si>
    <t>4.2.2 Participaciones entre Diferentes Niveles y Ordenes de Gobierno</t>
  </si>
  <si>
    <t>4.2.3 Aportaciones entre Diferentes Niveles y Ordenes de Gobierno</t>
  </si>
  <si>
    <t>4.3.1 Saneamiento del Sistema Financiero</t>
  </si>
  <si>
    <t>4.3.3 Banca de Desarrollo</t>
  </si>
  <si>
    <t>4.3.4 Apoyo a los programas de reestructura en unidades de inversión (UDIS)</t>
  </si>
  <si>
    <t>4.4.1 Adeudos de Ejercicios Fiscales Anteriores</t>
  </si>
  <si>
    <t>UNIDAD RESPONSABLE</t>
  </si>
  <si>
    <t>UNIDAD EJECUTORA DEL GASTO</t>
  </si>
  <si>
    <t>CLASIFICACIÓN ADMINISTRATIVA</t>
  </si>
  <si>
    <t>CLAVE</t>
  </si>
  <si>
    <t>Importe</t>
  </si>
  <si>
    <t>3.0.0.0.0</t>
  </si>
  <si>
    <t>3.1.0.0.0</t>
  </si>
  <si>
    <t>3.1.1.0.0</t>
  </si>
  <si>
    <t>3.1.1.1.0</t>
  </si>
  <si>
    <t>3.1.1.1.1</t>
  </si>
  <si>
    <t>PRESUPUESTO PARA ORGANISMOS PÚBLICOS DESCENTRALIZADOS</t>
  </si>
  <si>
    <t>OPD</t>
  </si>
  <si>
    <t>TOTAL</t>
  </si>
  <si>
    <t>CLASIFICADOR POR TIPO DE GASTO</t>
  </si>
  <si>
    <t>Tipo de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</si>
  <si>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</si>
  <si>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</si>
  <si>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</si>
  <si>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</si>
  <si>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</si>
  <si>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</t>
  </si>
  <si>
    <t>CLASIFICADOR POR FUENTE DE FINANCIAMIENTO</t>
  </si>
  <si>
    <t xml:space="preserve">Fuente Financiamiento </t>
  </si>
  <si>
    <t xml:space="preserve">Importe </t>
  </si>
  <si>
    <t>1. No etiquetado</t>
  </si>
  <si>
    <t>11. Recursos Fiscales</t>
  </si>
  <si>
    <t>12. Financiamientos Internos</t>
  </si>
  <si>
    <t>13. Financiamientos Externos</t>
  </si>
  <si>
    <t>14. Ingresos Propios</t>
  </si>
  <si>
    <t>15. Recursos Federales</t>
  </si>
  <si>
    <t>16. Recursos Estatales</t>
  </si>
  <si>
    <t>17. Otros Recursos de Libre Disposición</t>
  </si>
  <si>
    <t>2. Etiquetados</t>
  </si>
  <si>
    <t>25. Recursos Federales</t>
  </si>
  <si>
    <t>26. Recursos Estatales</t>
  </si>
  <si>
    <t>27. Otros Recursos de Transferencias Federales Etiquetadas</t>
  </si>
  <si>
    <t xml:space="preserve">PROGRAMAS PRESUPUESTARIOS </t>
  </si>
  <si>
    <t>RECURSOS PROPIOS</t>
  </si>
  <si>
    <t>FAISM</t>
  </si>
  <si>
    <t>FORTAMUN</t>
  </si>
  <si>
    <t>PRESUPUESTO</t>
  </si>
  <si>
    <t>CLASIFICACIÓN POR AUTONOMIA DE RECURSOS OBTENIDOS</t>
  </si>
  <si>
    <t>ORIGEN DEL RECURSO</t>
  </si>
  <si>
    <t>PORCENTAJE</t>
  </si>
  <si>
    <t xml:space="preserve">                  2800  MATERIALES Y SUMINISTROS PARA SEGURIDAD</t>
  </si>
  <si>
    <t>282 Materiales de seguridad pública</t>
  </si>
  <si>
    <t>327 Arrendamiento de activos intangibles</t>
  </si>
  <si>
    <t>337 Servicios de protección y seguridad</t>
  </si>
  <si>
    <t xml:space="preserve">                4300  SUBSIDIOS Y SUBVENCIONES</t>
  </si>
  <si>
    <t>436 Subsidios a la vivienda</t>
  </si>
  <si>
    <t>448 Ayudas por desastres naturales y otros siniestros</t>
  </si>
  <si>
    <t>522 Aparatos deportivos</t>
  </si>
  <si>
    <t>549 Otros equipos de transporte</t>
  </si>
  <si>
    <t xml:space="preserve">                5500  EQUIPO DE DEFENSA Y SEGURIDAD</t>
  </si>
  <si>
    <t>551 Equipo de defensa y seguridad</t>
  </si>
  <si>
    <t xml:space="preserve">               7900 PROVISIONES PARA CONTINGENCIAS Y OTRAS EROGACIONES ESPECIALES</t>
  </si>
  <si>
    <t>791 Contingencias por fenómenos naturales</t>
  </si>
  <si>
    <t>792 Contingencias socioeconómicas</t>
  </si>
  <si>
    <t>7000  INVERSIONES FINANCIERAS Y OTRAS PROVISIONES</t>
  </si>
  <si>
    <t>3.1.1.2.0</t>
  </si>
  <si>
    <t xml:space="preserve">CLASIFICADOR POR CAPÍTULO DE GASTO </t>
  </si>
  <si>
    <t xml:space="preserve">Capítulo de Gasto </t>
  </si>
  <si>
    <t xml:space="preserve">total </t>
  </si>
  <si>
    <t xml:space="preserve">Subsidios: sector social y privado o entidades federativas y municipios </t>
  </si>
  <si>
    <t>Desempeño de las funciones</t>
  </si>
  <si>
    <t>Administrativos y de apoyo</t>
  </si>
  <si>
    <t>Compromisos</t>
  </si>
  <si>
    <t>Obligaciones</t>
  </si>
  <si>
    <t>Programas de gasto federalizado (gobierno federal)</t>
  </si>
  <si>
    <t>Sindicatura</t>
  </si>
  <si>
    <t>Tesorería</t>
  </si>
  <si>
    <t>total general</t>
  </si>
  <si>
    <t>Dirección de tianguis y comercio en espacios abiertos</t>
  </si>
  <si>
    <t>Clasificación administrativa</t>
  </si>
  <si>
    <t>Sector publico municipal</t>
  </si>
  <si>
    <t>Sector publico no financiero</t>
  </si>
  <si>
    <t>Gobierno general municipal</t>
  </si>
  <si>
    <t>Gobierno municipal</t>
  </si>
  <si>
    <t>Entidades paraestatales y fideicomisos no empresariales y no financieros</t>
  </si>
  <si>
    <t>Instituto municipal de la mujer (INMUJERES)</t>
  </si>
  <si>
    <t>Consejo municipal del deporte (COMUDE)</t>
  </si>
  <si>
    <t>Consejo de Colaboración Municipal</t>
  </si>
  <si>
    <t xml:space="preserve">Recursos Propios </t>
  </si>
  <si>
    <t xml:space="preserve">Recursos Estatales y Federales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</si>
  <si>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</si>
  <si>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</si>
  <si>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</si>
  <si>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</si>
  <si>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</si>
  <si>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Inversiones financieras y otras provisiones</t>
  </si>
  <si>
    <t>Deuda publica</t>
  </si>
  <si>
    <t xml:space="preserve">Clasificación por Rubro de Ingresos (CRI) 2024 </t>
  </si>
  <si>
    <t>Impuestos</t>
  </si>
  <si>
    <t>Impuestos Sobre los Ingresos</t>
  </si>
  <si>
    <t>1.1.1</t>
  </si>
  <si>
    <t>Impuestos Sobre Espectáculos Públicos</t>
  </si>
  <si>
    <t>Impuestos Sobre el Patrimonio</t>
  </si>
  <si>
    <t>1.2.1</t>
  </si>
  <si>
    <t>Impuesto Predial</t>
  </si>
  <si>
    <t>1.2.2</t>
  </si>
  <si>
    <t>Impuesto Sobre Transmisiones Patrimoniales</t>
  </si>
  <si>
    <t>1.2.3</t>
  </si>
  <si>
    <t>Impuestos Sobre Negocios Jurídicos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</si>
  <si>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</si>
  <si>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</si>
  <si>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</si>
  <si>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</si>
  <si>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</si>
  <si>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1.7.1</t>
  </si>
  <si>
    <t>Recargos</t>
  </si>
  <si>
    <t>1.7.2</t>
  </si>
  <si>
    <t>Multas</t>
  </si>
  <si>
    <t>1.7.3</t>
  </si>
  <si>
    <t>Intereses</t>
  </si>
  <si>
    <t>1.7.4</t>
  </si>
  <si>
    <t>Gastos de Ejecución y de Embargo</t>
  </si>
  <si>
    <t>1.7.9</t>
  </si>
  <si>
    <t>Otros no Especificados</t>
  </si>
  <si>
    <t>Otros Impuestos</t>
  </si>
  <si>
    <t>1.8.1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</si>
  <si>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</si>
  <si>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</si>
  <si>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</si>
  <si>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 xml:space="preserve">Cuotas para la Seguridad Social 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</si>
  <si>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</si>
  <si>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</si>
  <si>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</si>
  <si>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</si>
  <si>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</si>
  <si>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</si>
  <si>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</si>
  <si>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</si>
  <si>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4.1.1</t>
  </si>
  <si>
    <t>Uso del Piso</t>
  </si>
  <si>
    <t>4.1.2</t>
  </si>
  <si>
    <t>Estacionamientos</t>
  </si>
  <si>
    <t>4.1.3</t>
  </si>
  <si>
    <t>De los Cementerios de Dominio Público</t>
  </si>
  <si>
    <t>4.1.4</t>
  </si>
  <si>
    <t>Uso, Goce, Aprovechamiento o Explotación de Otros Bienes de Dominio Público</t>
  </si>
  <si>
    <t>Derechos a los Hidrocarburos (Derogado)</t>
  </si>
  <si>
    <t>Derechos por Prestación de Servicios</t>
  </si>
  <si>
    <t>4.3.1</t>
  </si>
  <si>
    <t>Licencias y Permisos de Giros</t>
  </si>
  <si>
    <t>4.3.2</t>
  </si>
  <si>
    <t>Licencias y Permisos Para Anuncios</t>
  </si>
  <si>
    <t>4.3.3</t>
  </si>
  <si>
    <t>Licencias de Construcción, Reconstrucción, Reparación o Demolición de Obras</t>
  </si>
  <si>
    <t>4.3.4</t>
  </si>
  <si>
    <t>Alineamiento, Designación de Número Oficial e Inspección</t>
  </si>
  <si>
    <t>4.3.5</t>
  </si>
  <si>
    <t>Licencias de Cambio de Régimen de Propiedad y Urbanización</t>
  </si>
  <si>
    <t>4.3.6</t>
  </si>
  <si>
    <t>Servicios de Obra</t>
  </si>
  <si>
    <t>4.3.7</t>
  </si>
  <si>
    <t>Regularizaciones de los Registros de Obra</t>
  </si>
  <si>
    <t>4.3.8</t>
  </si>
  <si>
    <t>Servicios de Sanidad</t>
  </si>
  <si>
    <t>4.3.9</t>
  </si>
  <si>
    <t>Servicio de Limpieza, Recolección, Traslado, Tratamiento y Disposición Final de Residuos</t>
  </si>
  <si>
    <t>4.3.10</t>
  </si>
  <si>
    <t>Agua Potable, Drenaje, Alcantarillado, Tratamiento y Disposición Final de Aguas Residuales</t>
  </si>
  <si>
    <t>4.3.11</t>
  </si>
  <si>
    <t>Rastro</t>
  </si>
  <si>
    <t>4.3.12</t>
  </si>
  <si>
    <t>Registro Civil</t>
  </si>
  <si>
    <t>4.3.13</t>
  </si>
  <si>
    <t>Certificaciones</t>
  </si>
  <si>
    <t>4.3.14</t>
  </si>
  <si>
    <t>Servicios de Catastro</t>
  </si>
  <si>
    <t>Otros Derechos</t>
  </si>
  <si>
    <t>4.4.1</t>
  </si>
  <si>
    <t>Servicios Prestados en Horas Hábiles</t>
  </si>
  <si>
    <t>4.4.2</t>
  </si>
  <si>
    <t>Servicios Prestados en Horas Inhábiles</t>
  </si>
  <si>
    <t>4.4.3</t>
  </si>
  <si>
    <t>Solicitudes de Información</t>
  </si>
  <si>
    <t>4.4.4</t>
  </si>
  <si>
    <t>Servicios Médicos</t>
  </si>
  <si>
    <t>4.4.9</t>
  </si>
  <si>
    <t>Otros Servicios no Especificados</t>
  </si>
  <si>
    <t>Accesorios de Derechos</t>
  </si>
  <si>
    <t>4.5.1</t>
  </si>
  <si>
    <t>4.5.2</t>
  </si>
  <si>
    <t>4.5.3</t>
  </si>
  <si>
    <t>4.5.4</t>
  </si>
  <si>
    <t>Gastos De Ejecución y de Embargo</t>
  </si>
  <si>
    <t>4.5.9</t>
  </si>
  <si>
    <t>Derechos no Comprendidos En La Ley De Ingresos Vigente Causados En Ejercicios Fiscales Anteriores Pendientes De Liquidación o Pago</t>
  </si>
  <si>
    <t>Productos</t>
  </si>
  <si>
    <t>5.1.1</t>
  </si>
  <si>
    <t>Uso, Goce, Aprovechamiento O Explotación De Bienes De Dominio Privado</t>
  </si>
  <si>
    <t>5.1.2</t>
  </si>
  <si>
    <t>Cementerios De Dominio Privado</t>
  </si>
  <si>
    <t>5.1.9</t>
  </si>
  <si>
    <t>Productos Diversos</t>
  </si>
  <si>
    <t>Productos De Capital (Derogado)</t>
  </si>
  <si>
    <t xml:space="preserve">Productos No Comprendidos en la Ley De Ingresos Vigente, Causados en Ejercicios Fiscales Anteriores, Pendientes de Liquidación o Pago </t>
  </si>
  <si>
    <t>Aprovechamientos</t>
  </si>
  <si>
    <t xml:space="preserve">Aprovechamientos </t>
  </si>
  <si>
    <t>6.1.1</t>
  </si>
  <si>
    <t>Incentivos Derivados de la Colaboración Fiscal</t>
  </si>
  <si>
    <t>6.1.2</t>
  </si>
  <si>
    <t>6.1.3</t>
  </si>
  <si>
    <t>Indemnizaciones</t>
  </si>
  <si>
    <t>6.1.4</t>
  </si>
  <si>
    <t>Reintegros</t>
  </si>
  <si>
    <t>6.1.5</t>
  </si>
  <si>
    <t>Aprovechamientos Provenientes De Obras Públicas</t>
  </si>
  <si>
    <t>6.1.6</t>
  </si>
  <si>
    <t>Aprovechamientos por Participaciones Derivadas de la Aplicación de Leyes</t>
  </si>
  <si>
    <t>6.1.7</t>
  </si>
  <si>
    <t>Aprovechamientos por Aportaciones y Cooperaciones</t>
  </si>
  <si>
    <t>6.1.9</t>
  </si>
  <si>
    <t>Otros Aprovechamientos</t>
  </si>
  <si>
    <t>Aprovechamientos Patrimoniales</t>
  </si>
  <si>
    <t>Accesorios de Aprovechamientos</t>
  </si>
  <si>
    <t>6.3.1</t>
  </si>
  <si>
    <t xml:space="preserve">Aprovechamientos No Comprendidos en  la Ley de Ingresos Vigente, Causados en Ejercicios Fiscales Anteriores, Pendientes de Liquidación o Pago </t>
  </si>
  <si>
    <t>Ingresos por Ventas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</si>
  <si>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</si>
  <si>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</si>
  <si>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 xml:space="preserve">Ingresos por Venta de Bienes y Prestación de Servicios de Entidades Paraestatales y Fideicomisos No Empresariales y No Financieros </t>
  </si>
  <si>
    <t xml:space="preserve">Ingresos por Venta de Bienes y Prestación de Servicios de Entidades Paraestatales Empresariales No Financieras con Participación Estatal Mayoritaria </t>
  </si>
  <si>
    <t xml:space="preserve">Ingresos por Venta de Bienes y Prestación de Servicios de Entidades Paraestatales Empresariales Financieras Monetarias con Participación Estatal Mayoritaria </t>
  </si>
  <si>
    <t xml:space="preserve">Ingresos por Venta de Bienes y Prestación de Servicios de Entidades Paraestatales Empresariales Financieras No Monetarias con Participación Estatal Mayoritaria </t>
  </si>
  <si>
    <t>Ingresos por Venta de Bienes y Prestación de Servicios de Fideicomisos Financieros Públicos con Participación Estatal Mayoritaria</t>
  </si>
  <si>
    <t xml:space="preserve">Ingresos por Venta de Bienes y Prestación de Servicios de los Poderes Legislativo y Judicial, y de los Órganos Autónomos </t>
  </si>
  <si>
    <t>Otros Ingresos</t>
  </si>
  <si>
    <t>Participaciones, Aportaciones, Convenios, Incentivos Derivados De La Colaboración Fiscal y Fondos Distintos de Aportaciones</t>
  </si>
  <si>
    <t>8.1.1</t>
  </si>
  <si>
    <t>Federales</t>
  </si>
  <si>
    <t>8.1.2</t>
  </si>
  <si>
    <t>Estatales</t>
  </si>
  <si>
    <t>Aportaciones</t>
  </si>
  <si>
    <t>8.2.1</t>
  </si>
  <si>
    <t>Del Fondo de Infraestructura Social Municipal</t>
  </si>
  <si>
    <t>8.2.2</t>
  </si>
  <si>
    <t>Rendimientos Financieros del Fondo de Aportaciones Para la Infraestructura Social</t>
  </si>
  <si>
    <t>8.2 3</t>
  </si>
  <si>
    <t>Del Fondo Para el Fortalecimiento Municipal</t>
  </si>
  <si>
    <t>8.2 4</t>
  </si>
  <si>
    <t>Rendimientos Financieros del Fondo de Aportaciones Para el Fortalecimiento Municipal</t>
  </si>
  <si>
    <t>Convenios</t>
  </si>
  <si>
    <t>8.3.1</t>
  </si>
  <si>
    <t>8.3.2</t>
  </si>
  <si>
    <t>8.3.3</t>
  </si>
  <si>
    <t>Otros</t>
  </si>
  <si>
    <t>8.4.0</t>
  </si>
  <si>
    <t>Fondos Distintos de Aportaciones</t>
  </si>
  <si>
    <t xml:space="preserve">Transferencias, Asignaciones, Subsidios y Subvenciones, y Pensiones y Jubilaciones </t>
  </si>
  <si>
    <t>Transferencias y Asignaciones</t>
  </si>
  <si>
    <t>Transferencias Al Resto Del Sector Público (Derogado)</t>
  </si>
  <si>
    <t>Subsidios y Subvenciones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</si>
  <si>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</si>
  <si>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</si>
  <si>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</si>
  <si>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</si>
  <si>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</si>
  <si>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</si>
  <si>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</si>
  <si>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Total De Ingresos</t>
  </si>
  <si>
    <t>RUBRO</t>
  </si>
  <si>
    <t>CONCEPTO</t>
  </si>
  <si>
    <t xml:space="preserve">INGRESOS ESTIMADOS </t>
  </si>
  <si>
    <t xml:space="preserve">Coordinación </t>
  </si>
  <si>
    <t xml:space="preserve">Clasificador por Coordinación y Capítulo de Gasto </t>
  </si>
  <si>
    <t>CLASIFICADOR POR OBJETO DE GASTO 2024</t>
  </si>
  <si>
    <t xml:space="preserve">                 1100 REMUNERACIONES AL PERSONAL DE CARACTER PERMANENTE</t>
  </si>
  <si>
    <t>112 Haberes</t>
  </si>
  <si>
    <t>114 Remuneraciones por adscripción laboral en el extranjero</t>
  </si>
  <si>
    <t xml:space="preserve">                 1200 REMUNERACIONES AL PERSONAL DE CARACTER TRANSITORIO</t>
  </si>
  <si>
    <t>123 Retribuciones por servicios de carácter social</t>
  </si>
  <si>
    <t>124 Retribución a los representantes de los trabajadores y de los patrones en la Junta de Conciliación y Arbitraje</t>
  </si>
  <si>
    <t xml:space="preserve">                  1300 REMUNERACIONES ADICIONALES Y ESPECIALES</t>
  </si>
  <si>
    <t>134 Compensaciones</t>
  </si>
  <si>
    <t>135 Sobrehaberes</t>
  </si>
  <si>
    <t>136 Asignaciones de técnico, de mando, por comisión, de vuelo y de técnico especial</t>
  </si>
  <si>
    <t>137 Honorarios especiales</t>
  </si>
  <si>
    <t>138 Participaciones por vigilancia en el cumplimiento de las leyes y custodia de valores</t>
  </si>
  <si>
    <t xml:space="preserve">                  1400 SEGURIDAD SOCIAL</t>
  </si>
  <si>
    <t xml:space="preserve">                   1500  OTRAS PRESTACIONES SOCIALES Y ECONOMICAS</t>
  </si>
  <si>
    <t>151 Cuotas para el fondo de ahorro y fondo de trabajo</t>
  </si>
  <si>
    <t>153 Prestaciones y haberes de retiro</t>
  </si>
  <si>
    <t>155 Apoyos a la capacitación de los servidores públicos</t>
  </si>
  <si>
    <t xml:space="preserve">                   1600  PREVISIONES</t>
  </si>
  <si>
    <t xml:space="preserve">                  1700  PAGO DE ESTIMULOS A SERVIDORES PUBLICOS</t>
  </si>
  <si>
    <t>171 Estímulos</t>
  </si>
  <si>
    <t>172 Recompensas</t>
  </si>
  <si>
    <t xml:space="preserve">                  2100  MATERIALES DE ADMINISTRACION, EMISION DE DOCUMENTOS Y ARTICULOS OFICIALES</t>
  </si>
  <si>
    <t>213 Material estadístico y geográfico</t>
  </si>
  <si>
    <t>233 Productos de papel, cartón e impresos adquiridos como materia prima</t>
  </si>
  <si>
    <t>236 Productos metálicos y a base de minerales no metálicos adquiridos como materia prima</t>
  </si>
  <si>
    <t>239 Otros productos adquiridos como materia prima</t>
  </si>
  <si>
    <t>262 Carbón y sus derivados</t>
  </si>
  <si>
    <t>281 Sustancias y materiales explosivos</t>
  </si>
  <si>
    <t>283 Prendas de protección para seguridad pública y nacional</t>
  </si>
  <si>
    <t>297 Refacciones y accesorios menores de equipo de defensa y seguridad</t>
  </si>
  <si>
    <t>315 Telefonía celular</t>
  </si>
  <si>
    <t>319 Servicios integrales y otros servicios</t>
  </si>
  <si>
    <t>321 Arrendamiento de terrenos</t>
  </si>
  <si>
    <t>324 Arrendamiento de equipo e instrumental médico y de laboratorio</t>
  </si>
  <si>
    <t>328 Arrendamiento financiero</t>
  </si>
  <si>
    <t>346 Almacenaje, envase y embalaje</t>
  </si>
  <si>
    <t>348 Comisiones por ventas</t>
  </si>
  <si>
    <t>349 Servicios financieros, bancarios y comerciales integrales</t>
  </si>
  <si>
    <t>356 Reparación y mantenimiento de equipo de defensa y seguridad</t>
  </si>
  <si>
    <t>362 Difusión por radio, televisión y otros medios de mensajes comerciales para promover la venta de bienes o servicios</t>
  </si>
  <si>
    <t>364 Servicios de revelado de fotografías</t>
  </si>
  <si>
    <t>373 Pasajes marítimos, lacustres y fluviales</t>
  </si>
  <si>
    <t>374 Autotransporte</t>
  </si>
  <si>
    <t>377 Gastos de instalación y traslado de menaje</t>
  </si>
  <si>
    <t>378 Servicios integrales de traslado y viáticos</t>
  </si>
  <si>
    <t xml:space="preserve">                3900  OTROS SERVICIOS GENERALES</t>
  </si>
  <si>
    <t>391 Servicios funerarios y de cementerios</t>
  </si>
  <si>
    <t>393 Impuestos y derechos de importación</t>
  </si>
  <si>
    <t>396 Otros gastos por responsabilidades</t>
  </si>
  <si>
    <t>397 Utilidades</t>
  </si>
  <si>
    <t xml:space="preserve">                 4100  TRANSFERENCIAS INTERNAS Y ASIGNACIONES AL SECTOR PÚBLICO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</si>
  <si>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</si>
  <si>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</si>
  <si>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</si>
  <si>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Órganos Autónomos</t>
  </si>
  <si>
    <t>415 Transferencias internas otorgadas a entidades paraestatales no empresariales y no financieras</t>
  </si>
  <si>
    <t>416 Transferencias internas otorgadas a entidades paraestatales empresariales y no financieras</t>
  </si>
  <si>
    <t>417 Transferencias internas otorgadas a fideicomisos públicos empresariales y no financieros</t>
  </si>
  <si>
    <t>418 Transferencias internas otorgadas a instituciones paraestatales públicas financieras</t>
  </si>
  <si>
    <t>419 Transferencias internas otorgadas a fideicomisos públicos financieros</t>
  </si>
  <si>
    <t xml:space="preserve">                4200  TRANSFERENCIAS AL RESTO DEL SECTOR PÚBLICO</t>
  </si>
  <si>
    <t>422 Transferencias otorgadas para entidades paraestatales empresariales y no financieras</t>
  </si>
  <si>
    <t>423 Transferencias otorgadas para instituciones paraestatales públicas financieras</t>
  </si>
  <si>
    <t>424 Transferencias otorgadas a entidades federativas y municipios</t>
  </si>
  <si>
    <t>425 Transferencias a fideicomisos de entidades federativas y municipios</t>
  </si>
  <si>
    <t>431 Subsidios a la producción</t>
  </si>
  <si>
    <t>432 Subsidios a la distribución</t>
  </si>
  <si>
    <t>433 Subsidios a la inversión</t>
  </si>
  <si>
    <t>434 Subsidios a la prestación de servicios públicos</t>
  </si>
  <si>
    <t>435 Subsidios para cubrir diferenciales de tasas de interés</t>
  </si>
  <si>
    <t>437 Subvenciones al consumo</t>
  </si>
  <si>
    <t>438 Subsidios a entidades federativas y municipios</t>
  </si>
  <si>
    <t xml:space="preserve">                 4400  AYUDAS SOCIALES</t>
  </si>
  <si>
    <t>444 Ayudas sociales a actividades científicas o académicas</t>
  </si>
  <si>
    <t>446 Ayudas sociales a cooperativas</t>
  </si>
  <si>
    <t>447 Ayudas sociales a entidades de interés público</t>
  </si>
  <si>
    <t xml:space="preserve">                4500  PENSIONES Y JUBILACIONES</t>
  </si>
  <si>
    <t>451 Pensiones</t>
  </si>
  <si>
    <t>452 Jubilaciones</t>
  </si>
  <si>
    <t>459 Otras pensiones y jubilaciones</t>
  </si>
  <si>
    <t xml:space="preserve">                 4600  TRANSFERENCIAS A FIDEICOMISOS, MANDATOS Y OTROS ANALOGOS</t>
  </si>
  <si>
    <t>461 Transferencias a fideicomisos del Poder Ejecutivo</t>
  </si>
  <si>
    <t>462 Transferencias a fideicomisos del Poder Legislativo</t>
  </si>
  <si>
    <t>463 Transferencias a fideicomisos del Poder Judicial</t>
  </si>
  <si>
    <t>464 Transferencias a fideicomisos públicos de entidades paraestatales no empresariales y no financieras</t>
  </si>
  <si>
    <t>465 Transferencias a fideicomisos públicos de entidades paraestatales empresariales y no financieras</t>
  </si>
  <si>
    <t>466 Transferencias a fideicomisos de instituciones públicas financieras</t>
  </si>
  <si>
    <t xml:space="preserve">                 4700  TRANSFERENCIAS A LA SEGURIDAD SOCIAL</t>
  </si>
  <si>
    <t>471 Transferencias por obligación de ley</t>
  </si>
  <si>
    <t xml:space="preserve">                 4800  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</si>
  <si>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</si>
  <si>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</si>
  <si>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</si>
  <si>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</si>
  <si>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</si>
  <si>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 xml:space="preserve">                 4900  TRANSFERENCIAS AL EXTERIOR</t>
  </si>
  <si>
    <t>491 Transferencias para gobiernos extranjeros</t>
  </si>
  <si>
    <t>492 Transferencias para organismos internacionales</t>
  </si>
  <si>
    <t>493 Transferencias para el sector privado externo</t>
  </si>
  <si>
    <t xml:space="preserve">                 5100  MOBILIARIO Y EQUIPO DE ADMINISTRACION</t>
  </si>
  <si>
    <t>513 Bienes artísticos, culturales y científicos</t>
  </si>
  <si>
    <t>514 Objetos de valor</t>
  </si>
  <si>
    <t xml:space="preserve">                5200  MOBILIARIO Y EQUIPO EDUCACIONAL Y RECREATIVO</t>
  </si>
  <si>
    <t xml:space="preserve">                 5300  EQUIPO E INSTRUMENTAL MEDICO Y DE LABORATORIO</t>
  </si>
  <si>
    <t xml:space="preserve">                 5400  VEHICULOS Y EQUIPO DE TRANSPORTE</t>
  </si>
  <si>
    <t>542 Carrocerías y remolques</t>
  </si>
  <si>
    <t>543 Equipo aeroespacial</t>
  </si>
  <si>
    <t>544 Equipo ferroviario</t>
  </si>
  <si>
    <t>545 Embarcaciones</t>
  </si>
  <si>
    <t xml:space="preserve">                5600  MAQUINARIA, OTROS EQUIPOS Y HERRAMIENTAS</t>
  </si>
  <si>
    <t>561 Maquinaria y equipo agropecuario</t>
  </si>
  <si>
    <t>563 Maquinaria y equipo de construcción</t>
  </si>
  <si>
    <t xml:space="preserve">                5700  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</si>
  <si>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</si>
  <si>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</si>
  <si>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</si>
  <si>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</si>
  <si>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</si>
  <si>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</si>
  <si>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zoológico</t>
  </si>
  <si>
    <t>578 Árboles y plantas</t>
  </si>
  <si>
    <t>579 Otros activos biológicos</t>
  </si>
  <si>
    <t xml:space="preserve">               5800  BIENES INMUEBLES</t>
  </si>
  <si>
    <t>581 Terrenos</t>
  </si>
  <si>
    <t>582 Viviendas</t>
  </si>
  <si>
    <t>583 Edificios no residenciales</t>
  </si>
  <si>
    <t>589 Otros bienes inmuebles</t>
  </si>
  <si>
    <t xml:space="preserve">               5900  ACTIVOS INTANGIBLES</t>
  </si>
  <si>
    <t>592 Patentes</t>
  </si>
  <si>
    <t>593 Marcas</t>
  </si>
  <si>
    <t>594 Derechos</t>
  </si>
  <si>
    <t>596 Franquicias</t>
  </si>
  <si>
    <t>598 Licencias industriales, comerciales y otras</t>
  </si>
  <si>
    <t>599 Otros activos intangibles</t>
  </si>
  <si>
    <t>611 Edificación habitacional</t>
  </si>
  <si>
    <t>612 Edificación no habitacional</t>
  </si>
  <si>
    <t>613 Construcción de obras para el abastecimiento de agua, petróleo, gas, electricidad y telecomunicaciones</t>
  </si>
  <si>
    <t>614 División de terrenos y construcción de obras de urbanización</t>
  </si>
  <si>
    <t>616 Otras construcciones de ingeniería civil u obra pesada</t>
  </si>
  <si>
    <t>617 Instalaciones y equipamiento en construcciones</t>
  </si>
  <si>
    <t>619 Trabajos de acabados en edificaciones y otros trabajos especializados</t>
  </si>
  <si>
    <t xml:space="preserve">              6200  OBRA PÚBLICA EN BIENES PROPIOS</t>
  </si>
  <si>
    <t>621 Edificación habitacional</t>
  </si>
  <si>
    <t>622 Edificación no habitacional</t>
  </si>
  <si>
    <t>623 Construcción de obras para el abastecimiento de agua, petróleo, gas, electricidad y telecomunicaciones</t>
  </si>
  <si>
    <t>624 División de terrenos y construcción de obras de urbanización</t>
  </si>
  <si>
    <t>625 Construcción de vías de comunicación</t>
  </si>
  <si>
    <t>626 Otras construcciones de ingeniería civil u obra pesada</t>
  </si>
  <si>
    <t>627 Instalaciones y equipamiento en construcciones</t>
  </si>
  <si>
    <t>629 Trabajos de acabados en edificaciones y otros trabajos especializados</t>
  </si>
  <si>
    <t xml:space="preserve">               6300  PROYECTOS PRODUCTIVOS Y ACCIONES DE FOMENTO</t>
  </si>
  <si>
    <t>631 Estudios, formulación y evaluación de proyectos productivos no incluidos en conceptos anteriores de este capítulo</t>
  </si>
  <si>
    <t>632 Ejecución de proyectos productivos no incluidos en conceptos anteriores de este capítulo</t>
  </si>
  <si>
    <t xml:space="preserve">               7100  INVERSIONES PARA EL FOMENTO DE ACTIVIDADES PRODUCTIVAS</t>
  </si>
  <si>
    <t>711 Créditos otorgados por entidades federativas y municipios al sector social y privado para el fomento de actividades productivas</t>
  </si>
  <si>
    <t>712 Créditos otorgados por las entidades federativas a municipios para el fomento de actividades productivas</t>
  </si>
  <si>
    <t xml:space="preserve">               7200  ACCIONES Y PARTICIPACIONES DE CAPITAL</t>
  </si>
  <si>
    <t>721 Acciones y participaciones de capital en entidades paraestatales no empresariales y no financieras con fines de política económica</t>
  </si>
  <si>
    <t>722 Acciones y participaciones de capital en entidades paraestatales empresariales y no financieras con fines de política económica</t>
  </si>
  <si>
    <t>723 Acciones y participaciones de capital en instituciones paraestatales públicas financieras con fines de política económica</t>
  </si>
  <si>
    <t>724 Acciones y participaciones de capital en el sector privado con fines de política económica</t>
  </si>
  <si>
    <t>725 Acciones y participaciones de capital en organismos internacionales con fines de política económica</t>
  </si>
  <si>
    <t>726 Acciones y participaciones de capital en el sector externo con fines de política económica</t>
  </si>
  <si>
    <t>727 Acciones y participaciones de capital en el sector público con fines de gestión de liquidez</t>
  </si>
  <si>
    <t>728 Acciones y participaciones de capital en el sector privado con fines de gestión de liquidez</t>
  </si>
  <si>
    <t>729 Acciones y participaciones de capital en el sector externo con fines de gestión de liquidez</t>
  </si>
  <si>
    <t xml:space="preserve">               7300  COMPRA DE TITULOS Y VALORES</t>
  </si>
  <si>
    <t>731 Bonos</t>
  </si>
  <si>
    <t>732 Valores representativos de deuda adquiridos con fines de política económica</t>
  </si>
  <si>
    <t>733 Valores representativos de deuda adquiridos con fines de gestión de liquidez</t>
  </si>
  <si>
    <t>734 Obligaciones negociables adquiridas con fines de política económica</t>
  </si>
  <si>
    <t>735 Obligaciones negociables adquiridas con fines de gestión de liquidez</t>
  </si>
  <si>
    <t>739 Otros valores</t>
  </si>
  <si>
    <t xml:space="preserve">                7400  CONCESION DE PRÉSTAMOS</t>
  </si>
  <si>
    <t>741 Concesión de préstamos a entidades paraestatales no empresariales y no financieras con fines de política económica</t>
  </si>
  <si>
    <t>742 Concesión de préstamos a entidades paraestatales empresariales y no financieras con fines de política económica</t>
  </si>
  <si>
    <t>743 Concesión de préstamos a instituciones paraestatales públicas financieras con fines de política económica</t>
  </si>
  <si>
    <t>744 Concesión de préstamos a entidades federativas y municipios con fines de política económica</t>
  </si>
  <si>
    <t>745 Concesión de préstamos al sector privado con fines de política económica</t>
  </si>
  <si>
    <t>746 Concesión de préstamos al sector externo con fines de política económica</t>
  </si>
  <si>
    <t>747 Concesión de préstamos al sector público con fines de gestión de liquidez</t>
  </si>
  <si>
    <t>748 Concesión de préstamos al sector privado con fines de gestión de liquidez</t>
  </si>
  <si>
    <t>749 Concesión de préstamos al sector externo con fines de gestión de liquidez</t>
  </si>
  <si>
    <t xml:space="preserve">                7500  INVERSIONES EN FIDEICOMISOS, MANDATOS Y OTROS ANALOGOS</t>
  </si>
  <si>
    <t>751 Inversiones en fideicomisos del Poder Ejecutivo</t>
  </si>
  <si>
    <t>752 Inversiones en fideicomisos del Poder Legislativo</t>
  </si>
  <si>
    <t>753 Inversiones en fideicomisos del Poder Judicial</t>
  </si>
  <si>
    <t>754 Inversiones en fideicomisos públicos no empresariales y no financieros</t>
  </si>
  <si>
    <t>755 Inversiones en fideicomisos públicos empresariales y no financieros</t>
  </si>
  <si>
    <t>756 Inversiones en fideicomisos públicos financieros</t>
  </si>
  <si>
    <t>757 Inversiones en fideicomisos de entidades federativas</t>
  </si>
  <si>
    <t>758 Inversiones en fideicomisos de municipios</t>
  </si>
  <si>
    <t>759 Otras inversiones en fideicomisos</t>
  </si>
  <si>
    <t xml:space="preserve">               7600  OTRAS INVERSIONES FINANCIERAS</t>
  </si>
  <si>
    <t>761 Depósitos a largo plazo en moneda nacional</t>
  </si>
  <si>
    <t>762 Depósitos a largo plazo en moneda extranjera</t>
  </si>
  <si>
    <t>799 Otras erogaciones especiales</t>
  </si>
  <si>
    <t>8000  PARTICIPACIONES Y APORTACIONES</t>
  </si>
  <si>
    <t xml:space="preserve">               8100  PARTICIPACIONES</t>
  </si>
  <si>
    <t>811 Fondo general de participaciones</t>
  </si>
  <si>
    <t>812 Fondo de fomento municipal</t>
  </si>
  <si>
    <t>813 Participaciones de las entidades federativas a los municipios</t>
  </si>
  <si>
    <t>814 Otros conceptos participables de la Federación a entidades federativas</t>
  </si>
  <si>
    <t>815 Otros conceptos participables de la Federación a municipios</t>
  </si>
  <si>
    <t>816 Convenios de colaboración administrativa</t>
  </si>
  <si>
    <t xml:space="preserve">               8300  APORTACIONES</t>
  </si>
  <si>
    <t>831 Aportaciones de la Federación a las entidades federativas</t>
  </si>
  <si>
    <t>832 Aportaciones de la Federación a municipios</t>
  </si>
  <si>
    <t>833 Aportaciones de las entidades federativas a los municipios</t>
  </si>
  <si>
    <t>834 Aportaciones previstas en leyes y decretos al sistema de protección social</t>
  </si>
  <si>
    <t>835 Aportaciones previstas en leyes y decretos compensatorias a entidades federativas y municipios</t>
  </si>
  <si>
    <t xml:space="preserve">               8500  CONVENIOS</t>
  </si>
  <si>
    <t>851 Convenios de reasignación</t>
  </si>
  <si>
    <t>852 Convenios de descentralización</t>
  </si>
  <si>
    <t>853 Otros convenios</t>
  </si>
  <si>
    <t>912 Amortización de la deuda interna por emisión de títulos y valores</t>
  </si>
  <si>
    <t>913 Amortización de arrendamientos financieros nacionales</t>
  </si>
  <si>
    <t>914 Amortización de la deuda externa con instituciones de crédito</t>
  </si>
  <si>
    <t>915 Amortización de deuda externa con organismos financieros internacionales</t>
  </si>
  <si>
    <t>916 Amortización de la deuda bilateral</t>
  </si>
  <si>
    <t>917 Amortización de la deuda externa por emisión de títulos y valores</t>
  </si>
  <si>
    <t>918 Amortización de arrendamientos financieros internacionales</t>
  </si>
  <si>
    <t>922 Intereses derivados de la colocación de títulos y valores</t>
  </si>
  <si>
    <t>923 Intereses por arrendamientos financieros nacionales</t>
  </si>
  <si>
    <t>924 Intereses de la deuda externa con instituciones de crédito</t>
  </si>
  <si>
    <t>925 Intereses de la deuda con organismos financieros Internacionales</t>
  </si>
  <si>
    <t>926 Intereses de la deuda bilateral</t>
  </si>
  <si>
    <t>927 Intereses derivados de la colocación de títulos y valores en el exterior</t>
  </si>
  <si>
    <t>928 Intereses por arrendamientos financieros internacionales</t>
  </si>
  <si>
    <t xml:space="preserve">              9300  COMISIONES DE LA DEUDA PÚBLICA</t>
  </si>
  <si>
    <t>931 Comisiones de la deuda pública interna</t>
  </si>
  <si>
    <t>932 Comisiones de la deuda pública externa</t>
  </si>
  <si>
    <t>942 Gastos de la deuda pública externa</t>
  </si>
  <si>
    <t xml:space="preserve">              9500 COSTO POR COBERTURAS</t>
  </si>
  <si>
    <t>951 Costos por coberturas</t>
  </si>
  <si>
    <t xml:space="preserve">             9600  APOYOS FINANCIEROS</t>
  </si>
  <si>
    <t>961 Apoyos a intermediarios financieros</t>
  </si>
  <si>
    <t>962 Apoyos a ahorradores y deudores del Sistema Financiero Nacional</t>
  </si>
  <si>
    <t xml:space="preserve">             9900  ADEUDOS DE EJERCICIOS FISCALES ANTERIORES (ADEFAS)</t>
  </si>
  <si>
    <t>991 ADEFAS</t>
  </si>
  <si>
    <t>DIRECCIÓN DE TRANSPARENCIA Y BUENAS PRÁCTICAS</t>
  </si>
  <si>
    <t>CAPÍTULO</t>
  </si>
  <si>
    <t>DESCRIPCIÓN CAPÍTULO</t>
  </si>
  <si>
    <t xml:space="preserve">MONTO ASIGNADO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</si>
  <si>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</si>
  <si>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</si>
  <si>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</si>
  <si>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</si>
  <si>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</si>
  <si>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</si>
  <si>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</si>
  <si>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 xml:space="preserve">PARTICIPACIONES Y APORTACIONES </t>
  </si>
  <si>
    <t>DEUDA PUBLICA</t>
  </si>
  <si>
    <t>IDENTIFICACIÓN</t>
  </si>
  <si>
    <t>Servicios Personales</t>
  </si>
  <si>
    <t xml:space="preserve">Materiales y Suministros </t>
  </si>
  <si>
    <t>Servicios Generales</t>
  </si>
  <si>
    <t xml:space="preserve">Bienes muebles, Inmuebles e Intangibles </t>
  </si>
  <si>
    <t xml:space="preserve">Inversión Pública </t>
  </si>
  <si>
    <t xml:space="preserve">Inversiones Financieras y Otras Provisiones </t>
  </si>
  <si>
    <t xml:space="preserve">Deuda Pública </t>
  </si>
  <si>
    <t>1.3.2 Política Interior</t>
  </si>
  <si>
    <t>1.3.3 Preservación y Cuidado del Patrimonio Público</t>
  </si>
  <si>
    <t>1.3.4 Función Pública</t>
  </si>
  <si>
    <t>1.4 Relaciones Exteriores</t>
  </si>
  <si>
    <t>1.4.1 Relaciones Exteriores</t>
  </si>
  <si>
    <t>1.5.1 Asuntos Financieros</t>
  </si>
  <si>
    <t>1.6 Seguridad Nacional</t>
  </si>
  <si>
    <t>1.6.1 Defensa</t>
  </si>
  <si>
    <t>1.6.2 Marina</t>
  </si>
  <si>
    <t>1.6.3 Inteligencia para la Preservación de la Seguridad Nacional</t>
  </si>
  <si>
    <t>1.7.4 Sistema Nacional de Seguridad Publica</t>
  </si>
  <si>
    <t>1.8.2 Servicios Estadísticos</t>
  </si>
  <si>
    <t>2.1.3 Ordenación de Aguas Residuales, Drenaje y Alcantarillado</t>
  </si>
  <si>
    <t>2.1.4 Reducción de la Contaminación</t>
  </si>
  <si>
    <t>2.2.3 Abastecimiento de Agua</t>
  </si>
  <si>
    <t>2.2.5 Vivienda</t>
  </si>
  <si>
    <t>2.2.7 Desarrollo Regional</t>
  </si>
  <si>
    <t>2.3.3 Generación de Recursos para la Salud</t>
  </si>
  <si>
    <t>2.3.4 Rectoría del Sistema de Salud</t>
  </si>
  <si>
    <t>2.3.5 Protección Social en Salud</t>
  </si>
  <si>
    <t>2.4.1 Deporte y Recreación</t>
  </si>
  <si>
    <t>2.4.3 Radio, Televisión y Editoriales</t>
  </si>
  <si>
    <t>2.4.4 Asuntos Religiosos y Otras Manifestaciones Sociales</t>
  </si>
  <si>
    <t>2.5.2 Educación Media Superior</t>
  </si>
  <si>
    <t>2.5.4 Posgrado</t>
  </si>
  <si>
    <t>2.5.5 Educación para Adultos</t>
  </si>
  <si>
    <t>2.6.1 Enfermedad e Incapacidad</t>
  </si>
  <si>
    <t>2.6.2 Edad Avanzada</t>
  </si>
  <si>
    <t>2.6.3 Familia e Hijos</t>
  </si>
  <si>
    <t>2.6.4 Desempleo</t>
  </si>
  <si>
    <t>2.6.5 Alimentación y Nutrición</t>
  </si>
  <si>
    <t>2.6.6 Apoyo Social para la Vivienda</t>
  </si>
  <si>
    <t>2.6.7 Indígenas</t>
  </si>
  <si>
    <t>2.6.9 Otros de Seguridad Social y Asistencia Social</t>
  </si>
  <si>
    <t>3.2.1 Agropecuaria</t>
  </si>
  <si>
    <t>3.2.2 Silvicultura</t>
  </si>
  <si>
    <t>3.2.3 Acuacultura, Pesca y Caza</t>
  </si>
  <si>
    <t>3.2.4 Agroindustrial</t>
  </si>
  <si>
    <t>3.2.5 Hidroagrícola</t>
  </si>
  <si>
    <t>3.2.6 Apoyo Financiero a la Banca y Seguro Agropecuario</t>
  </si>
  <si>
    <t>3.3.1 Carbón y Otros Combustibles Minerales Sólidos</t>
  </si>
  <si>
    <t>3.3.2 Petróleo y Gas Natural (Hidrocarburos)</t>
  </si>
  <si>
    <t>3.3.3 Combustibles Nucleares</t>
  </si>
  <si>
    <t>3.3.4 Otros Combustibles</t>
  </si>
  <si>
    <t>3.3.5 Electricidad</t>
  </si>
  <si>
    <t>3.3.6 Energía no Eléctrica</t>
  </si>
  <si>
    <t>3.4.1 Extracción de Recursos Minerales excepto los Combustibles Minerales</t>
  </si>
  <si>
    <t>3.4.2 Manufacturas</t>
  </si>
  <si>
    <t>3.4.3 Construcción</t>
  </si>
  <si>
    <t>3.5. TRANSPORTE</t>
  </si>
  <si>
    <t>3.5.1 Transporte por Carretera</t>
  </si>
  <si>
    <t>3.5.2 Transporte por Agua y Puertos</t>
  </si>
  <si>
    <t>3.5.3 Transporte por Ferrocarril</t>
  </si>
  <si>
    <t>3.5.4 Transporte Aéreo</t>
  </si>
  <si>
    <t>3.5.5 Transporte por Oleoductos y Gasoductos y Otros Sistemas de Transporte</t>
  </si>
  <si>
    <t>3.5.6 Otros Relacionados con Transporte</t>
  </si>
  <si>
    <t>3.6.1 Comunicaciones</t>
  </si>
  <si>
    <t>3.7.2 Hoteles y Restaurantes</t>
  </si>
  <si>
    <t>3.8.1 Investigación Científica</t>
  </si>
  <si>
    <t>3.8.3 Servicios Científicos y Tecnológicos</t>
  </si>
  <si>
    <t>3.9.2 Otras Industrias</t>
  </si>
  <si>
    <t>4 OTRAS NO CLASIFICADAS EN FUNCIONES ANTERIORES</t>
  </si>
  <si>
    <t>4.1.1 Deuda Pública Interna</t>
  </si>
  <si>
    <t>4.1.2 Deuda Pública Externa</t>
  </si>
  <si>
    <t>4.3.2 Apoyos IPAB</t>
  </si>
  <si>
    <t xml:space="preserve">3.2. Agropecuaria. Silvicultura, Pesca y Caza </t>
  </si>
  <si>
    <t>3.3. Combustibles y Energía</t>
  </si>
  <si>
    <t xml:space="preserve">3.4. Minería, Manufacturas y Construcción </t>
  </si>
  <si>
    <t xml:space="preserve">3.6. Comunicaciones </t>
  </si>
  <si>
    <t xml:space="preserve">4.1. Transacciones de la Deuda Pública/Costo Financiero de la Deuda </t>
  </si>
  <si>
    <t xml:space="preserve">4.2. Transferencias, Participaciones y Aportaciones entre Diferentes Niveles y Órdenes de Gobierno </t>
  </si>
  <si>
    <t xml:space="preserve">4.3. Saneamiento del Sistema Financiero </t>
  </si>
  <si>
    <t xml:space="preserve">4.4. Adeudos de Ejercicios Fiscales Anteriores </t>
  </si>
  <si>
    <t>COMISARÍA DE SEGURIDAD CIUDADANA DE GUADALAJARA</t>
  </si>
  <si>
    <t>CONSEJERÍA JURÍDICA</t>
  </si>
  <si>
    <t>CONTRALORÍA CIUDADANA</t>
  </si>
  <si>
    <t>COORDINACIÓN DE PROYECTOS ESTRATÉGICOS</t>
  </si>
  <si>
    <t>COORDINACIÓN GENERAL DE ADMINISTRACIÓN E INNOVACIÓN GUBERNAMENTAL</t>
  </si>
  <si>
    <t>COORDINACIÓN GENERAL DE ANÁLISIS ESTRATÉGICO Y COMUNICACIÓN</t>
  </si>
  <si>
    <t>COORDINACIÓN GENERAL DE COMBATE A LA DESIGUALDAD</t>
  </si>
  <si>
    <t>COORDINACIÓN GENERAL DE CONSTRUCCIÓN DE LA COMUNIDAD</t>
  </si>
  <si>
    <t>COORDINACIÓN GENERAL DE DESARROLLO ECONÓMICO</t>
  </si>
  <si>
    <t>COORDINACIÓN GENERAL DE GESTIÓN INTEGRAL DE LA CIUDAD</t>
  </si>
  <si>
    <t>COORDINACIÓN GENERAL DE SERVICIOS PÚBLICOS MUNICIPALES</t>
  </si>
  <si>
    <t>JEFATURA DE GABINETE</t>
  </si>
  <si>
    <t>PRESIDENCIA MUNICIPAL</t>
  </si>
  <si>
    <t>RELACIONES PÚBLICAS</t>
  </si>
  <si>
    <t>SECRETARÍA GENERAL</t>
  </si>
  <si>
    <t>SECRETARÍA PARTICULAR</t>
  </si>
  <si>
    <t>SINDICATURA</t>
  </si>
  <si>
    <t>SUPERINTENDENCIA DEL CENTRO HISTÓRICO</t>
  </si>
  <si>
    <t>TESORERÍA</t>
  </si>
  <si>
    <t xml:space="preserve">TOTAL </t>
  </si>
  <si>
    <t xml:space="preserve">Sujetos a reglas de operación </t>
  </si>
  <si>
    <t xml:space="preserve">Otros subsidios </t>
  </si>
  <si>
    <t>Prestación de servicios públicos</t>
  </si>
  <si>
    <t>Provisión de bienes públicos</t>
  </si>
  <si>
    <t>Planeación, seguimiento y evaluación de políticas publicas</t>
  </si>
  <si>
    <t xml:space="preserve">Promoción y fomento </t>
  </si>
  <si>
    <t>Regulación y supervisión</t>
  </si>
  <si>
    <t>Funciones de las fuerzas armadas (únicamente gobierno federal)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</si>
  <si>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</si>
  <si>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</si>
  <si>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</si>
  <si>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</si>
  <si>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</si>
  <si>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Obligaciones de cumplimiento de resolución jurisdiccional </t>
  </si>
  <si>
    <t xml:space="preserve">Desastres naturales 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</si>
  <si>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</si>
  <si>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</si>
  <si>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</si>
  <si>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</si>
  <si>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</si>
  <si>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</si>
  <si>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</si>
  <si>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</si>
  <si>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Transferencias, Asignaciones, Subsidios y Otras Ayudas</t>
  </si>
  <si>
    <t>Presidencia Municipal</t>
  </si>
  <si>
    <t>Dirección de Transparencia y Buenas Prácticas</t>
  </si>
  <si>
    <t>Enlace Administrativo de Presidencia</t>
  </si>
  <si>
    <t>Consejería Jurídica</t>
  </si>
  <si>
    <t>Consejería Adjunta</t>
  </si>
  <si>
    <t>Dirección de Asuntos Internos</t>
  </si>
  <si>
    <t>Dirección de Inspección y Vigilancia</t>
  </si>
  <si>
    <t>Dirección de Justicia Cívica Municipal</t>
  </si>
  <si>
    <t>Dirección de Recursos de Revisión de Usos de Suelo</t>
  </si>
  <si>
    <t>Dirección Jurídica Adscrita a la Comisaría de Guadalajara</t>
  </si>
  <si>
    <t>Dirección Jurídica de Seguimiento</t>
  </si>
  <si>
    <t>Enlace Administrativo de Consejería Jurídica</t>
  </si>
  <si>
    <t>Superintendencia del Centro Histórico</t>
  </si>
  <si>
    <t>Dirección de Desarrollo Urbano, Económico y Proyectos Estratégicos</t>
  </si>
  <si>
    <t>Dirección de Orden y Gobernanza</t>
  </si>
  <si>
    <t>Dirección de Servicios Públicos del Centro Histórico</t>
  </si>
  <si>
    <t>Enlace administrativo del  Centro Histórico</t>
  </si>
  <si>
    <t>Comisaría de Seguridad Ciudadana de Guadalajara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</si>
  <si>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</si>
  <si>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</si>
  <si>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</si>
  <si>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</si>
  <si>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</si>
  <si>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Operaciones, Regionales y Agrupamientos</t>
  </si>
  <si>
    <t>División de Planeación y Gestión Estratégica</t>
  </si>
  <si>
    <t>División de Vinculación Ciudadana, Prevención Social y Atención a Víctimas</t>
  </si>
  <si>
    <t>Enlace Administrativo de la Comisaría de Seguridad Ciudadana de Guadalajara</t>
  </si>
  <si>
    <t>Contraloría Ciudadana</t>
  </si>
  <si>
    <t>Dirección de Auditoría</t>
  </si>
  <si>
    <t>Dirección de Responsabilidades</t>
  </si>
  <si>
    <t>Dirección Estratégica Anticorrupción y Vinculación</t>
  </si>
  <si>
    <t>Dirección Substanciación y Resolución</t>
  </si>
  <si>
    <t>Enlace administrativo de Contraloría Ciudadana</t>
  </si>
  <si>
    <t>Coordinación General de Análisis Estratégico y Comunicación</t>
  </si>
  <si>
    <t>Dirección de Análisis Estratégico</t>
  </si>
  <si>
    <t>Dirección de Comunicación Institucional</t>
  </si>
  <si>
    <t>Dirección de Creatividad</t>
  </si>
  <si>
    <t>Dirección de Medios y Coberturas</t>
  </si>
  <si>
    <t>Enlace administrativo de Coordinación General de Comunicación Institucional</t>
  </si>
  <si>
    <t>Coordinación General de Administración e Innovación Gubernamental</t>
  </si>
  <si>
    <t>Dirección de Administración</t>
  </si>
  <si>
    <t>Dirección de Adquisiciones</t>
  </si>
  <si>
    <t>Dirección de Innovación Gubernamental</t>
  </si>
  <si>
    <t>Dirección de Patrimonio</t>
  </si>
  <si>
    <t>Dirección de Recursos Humanos</t>
  </si>
  <si>
    <t>Enlace administrativo de Coordinación General de Administración e Innovación Gubernamental</t>
  </si>
  <si>
    <t>Unidad Funcional de Gestión Plena</t>
  </si>
  <si>
    <t>Coordinación General de Construcción de Comunidad</t>
  </si>
  <si>
    <t>Dirección de Apoyo a la Niñez</t>
  </si>
  <si>
    <t>Dirección de Capacitación y Oferta Educativa</t>
  </si>
  <si>
    <t>Dirección de Centros Colmena</t>
  </si>
  <si>
    <t>Dirección de Cultura</t>
  </si>
  <si>
    <t>Dirección de Difusión Artística en Barrios de Guadalajara</t>
  </si>
  <si>
    <t>Dirección de Educación</t>
  </si>
  <si>
    <t>Dirección de Protección Animal</t>
  </si>
  <si>
    <t>Dirección de Servicios Médicos Municipales</t>
  </si>
  <si>
    <t>Enlace administrativo de Coordinación General de Construcción de Comunidad</t>
  </si>
  <si>
    <t>OPD Consejo Municipal del Deporte (COMUDE)</t>
  </si>
  <si>
    <t>Coordinación General de Combate a la Desigualdad</t>
  </si>
  <si>
    <t>Dirección de Inclusión y Atención a Personas con Discapacidad</t>
  </si>
  <si>
    <t>Dirección de Juventudes</t>
  </si>
  <si>
    <t>Dirección de Programas Sociales Municipales</t>
  </si>
  <si>
    <t>Dirección del Programa Guadalajara Presente</t>
  </si>
  <si>
    <t>Enlace Administrativo de Coordinación General de Combate a la Desigualdad</t>
  </si>
  <si>
    <t>OPD Instituto Municipal de la Mujer</t>
  </si>
  <si>
    <t>Unidad de Enlace de Programas</t>
  </si>
  <si>
    <t>Coordinación General de Gestión Integral de la Ciudad</t>
  </si>
  <si>
    <t>Dirección de Licencias de Construcción</t>
  </si>
  <si>
    <t>Dirección de Medio Ambiente</t>
  </si>
  <si>
    <t>Dirección de Movilidad y Transporte</t>
  </si>
  <si>
    <t>Dirección de Obras Públicas</t>
  </si>
  <si>
    <t>Dirección de Ordenamiento del Territorio</t>
  </si>
  <si>
    <t>Enlace administrativo de Coordinación General de Gestión Integral de la Ciudad</t>
  </si>
  <si>
    <t>Coordinación General de Servicios Públicos Municipales</t>
  </si>
  <si>
    <t>Dirección de Alumbrado Público</t>
  </si>
  <si>
    <t>Dirección de Aseo Público</t>
  </si>
  <si>
    <t>Dirección de Cementerios</t>
  </si>
  <si>
    <t>Dirección de Control y Calidad</t>
  </si>
  <si>
    <t>Dirección de Corresponsabilidad Social</t>
  </si>
  <si>
    <t>Dirección de Mejoramiento Urbano</t>
  </si>
  <si>
    <t>Dirección de Parques y Jardines</t>
  </si>
  <si>
    <t>Dirección de Pavimentos</t>
  </si>
  <si>
    <t>Dirección de Rastro</t>
  </si>
  <si>
    <t>Enlace Administrativo de Coordinación general de Servicios Municipales</t>
  </si>
  <si>
    <t>Unidad de Proyectos y Concesiones</t>
  </si>
  <si>
    <t>Jefatura de Gabinete</t>
  </si>
  <si>
    <t>Dirección de Atención Ciudadana</t>
  </si>
  <si>
    <t>Dirección de Creación y Revisión de Contenidos</t>
  </si>
  <si>
    <t>Dirección de Evaluación y Seguimiento</t>
  </si>
  <si>
    <t>Dirección de Gestión de Coordinación Metropolitana</t>
  </si>
  <si>
    <t>Dirección de Planeación Institucional</t>
  </si>
  <si>
    <t>Enlace Administrativo de Jefatura de Gabinete</t>
  </si>
  <si>
    <t>Sistema para el Desarrollo Integral de la Familia del Municipio de Guadalajara</t>
  </si>
  <si>
    <t>Unidad de Mejora Regulatoria</t>
  </si>
  <si>
    <t>Secretaría General</t>
  </si>
  <si>
    <t>Coordinación Municipal de Protección Civil</t>
  </si>
  <si>
    <t>Dirección de Archivo Municipal</t>
  </si>
  <si>
    <t>Dirección de Asuntos Políticos</t>
  </si>
  <si>
    <t>Dirección de Asuntos Religiosos</t>
  </si>
  <si>
    <t>Dirección de Integración y Dictaminación</t>
  </si>
  <si>
    <t>Dirección de Participación Ciudadana y Gobernanza</t>
  </si>
  <si>
    <t>Dirección de Registro Civil</t>
  </si>
  <si>
    <t>Enlace Administrativo de Secretaría General</t>
  </si>
  <si>
    <t>Enlace con el Ayuntamiento</t>
  </si>
  <si>
    <t>Junta Municipal de Reclutamiento</t>
  </si>
  <si>
    <t>Pleno del Ayuntamiento</t>
  </si>
  <si>
    <t>Unidad de Sala Edilicia</t>
  </si>
  <si>
    <t>Dirección de Derechos Humanos</t>
  </si>
  <si>
    <t>Dirección de Jurídico de lo Consultivo</t>
  </si>
  <si>
    <t>Dirección de Jurídico de lo Contencioso</t>
  </si>
  <si>
    <t>Dirección de lo Jurídico Laboral</t>
  </si>
  <si>
    <t>Dirección General Jurídica</t>
  </si>
  <si>
    <t>Enlace Administrativo de Sindicatura</t>
  </si>
  <si>
    <t>Dirección de Catastro</t>
  </si>
  <si>
    <t>Dirección de Contabilidad</t>
  </si>
  <si>
    <t>Dirección de Egresos</t>
  </si>
  <si>
    <t>Dirección de Finanzas</t>
  </si>
  <si>
    <t>Dirección de Ingresos</t>
  </si>
  <si>
    <t>Dirección de Nómina</t>
  </si>
  <si>
    <t>Dirección de Política Fiscal y Mejora Hacendaria</t>
  </si>
  <si>
    <t>Enlace Administrativo de Tesorería</t>
  </si>
  <si>
    <t>Coordinación General de Desarrollo Económico</t>
  </si>
  <si>
    <t>Dirección de Emprendimiento</t>
  </si>
  <si>
    <t>Dirección de Mercados</t>
  </si>
  <si>
    <t>Dirección de Padrón y Licencias</t>
  </si>
  <si>
    <t>Dirección de Promoción a la Inversión y Empleo</t>
  </si>
  <si>
    <t>Dirección de Relaciones Internacionales y Atención a Personas Migrantes</t>
  </si>
  <si>
    <t>Dirección de Turismo</t>
  </si>
  <si>
    <t>Enlace Administrativo de Coordinación General de Desarrollo Económico</t>
  </si>
  <si>
    <t>Relaciones Públicas</t>
  </si>
  <si>
    <t>Dirección de Relaciones Públicas</t>
  </si>
  <si>
    <t>Secretaría Particular</t>
  </si>
  <si>
    <t>Enlace de Secretaría Particular</t>
  </si>
  <si>
    <t>Coordinación de Proyectos Estratégicos</t>
  </si>
  <si>
    <t>Dirección Análisis Evaluación y Seguimiento</t>
  </si>
  <si>
    <t>Dirección de Promoción a la Vivienda</t>
  </si>
  <si>
    <t>Enlace Administrativo de Coordinación de Proyectos Estratégicos</t>
  </si>
  <si>
    <t>OPD Consejo de Colaboración Municipal</t>
  </si>
  <si>
    <r>
      <t xml:space="preserve">Los programas presupuestados con recursos concurrentes provenientes de transferencias federales etiquetadas, asciende a </t>
    </r>
    <r>
      <rPr>
        <b/>
        <sz val="10"/>
        <color theme="1"/>
        <rFont val="Arial"/>
        <family val="2"/>
      </rPr>
      <t>$1,355,575,741.70 (mil, trescientos cincuenta y cinco millones, quinientos setenta y cinco mil, setecientos cuarenta y uno 70/100 M.N.)</t>
    </r>
    <r>
      <rPr>
        <sz val="10"/>
        <color theme="1"/>
        <rFont val="Arial"/>
        <family val="2"/>
      </rPr>
      <t xml:space="preserve"> por concepto del Fondo de Aportaciones para el Fortalecimiento de los Municipios y de las Demarcaciones Territoriales del Distrito Federal (FORTAMUN) y Fondo de Infraestructura Social Municipal (FAISM), el destino de los mismos quedarán sujetos a los programas presupuestarios descritos a continuación. </t>
    </r>
  </si>
  <si>
    <t>3.8. Ciencia, tecnología e innovación</t>
  </si>
  <si>
    <t>3.9. Otras industrias y otros asuntos económicos</t>
  </si>
  <si>
    <t>1.3. Coordinación de la política de gobierno</t>
  </si>
  <si>
    <t>4. Justicia Cívica</t>
  </si>
  <si>
    <t>Inversión publica</t>
  </si>
  <si>
    <t>Órgano ejecutivo municipal (ayuntamiento)</t>
  </si>
  <si>
    <t>Sistema para el desarrollo integral de la familia del municipio de Guadalajara (DIF)</t>
  </si>
  <si>
    <t>ANEXO VIII. CLASIFICADORES PRESUPUESTALES CONAC 2O24</t>
  </si>
  <si>
    <t>Municipio Guadalajara, Jalisco</t>
  </si>
  <si>
    <t>Presupuesto de Egresos para el Ejercicio Fiscal 2024</t>
  </si>
  <si>
    <t>Analítico de Plazas</t>
  </si>
  <si>
    <t>Plaza/puesto</t>
  </si>
  <si>
    <t>Número de plazas</t>
  </si>
  <si>
    <t>Remuneración</t>
  </si>
  <si>
    <t>Desde</t>
  </si>
  <si>
    <t>Hasta</t>
  </si>
  <si>
    <t>ABOGADA B</t>
  </si>
  <si>
    <t>ABOGADO A</t>
  </si>
  <si>
    <t>ABOGADO A NA1</t>
  </si>
  <si>
    <t>ABOGADO AA</t>
  </si>
  <si>
    <t>ABOGADO B</t>
  </si>
  <si>
    <t>ABOGADO C</t>
  </si>
  <si>
    <t>ABOGADO ESPECIALIZADO</t>
  </si>
  <si>
    <t>ADMIN. ESPECIALIZADO A</t>
  </si>
  <si>
    <t>ADMIN. ESPECIALIZADO/AUDITOR A</t>
  </si>
  <si>
    <t>ADMINISTRADOR</t>
  </si>
  <si>
    <t>ADMINISTRADOR A</t>
  </si>
  <si>
    <t>ADMINISTRADOR AA</t>
  </si>
  <si>
    <t>ADMINISTRADOR B</t>
  </si>
  <si>
    <t>ADMINISTRADOR C</t>
  </si>
  <si>
    <t>ADMINISTRADOR D</t>
  </si>
  <si>
    <t>ADMINISTRADOR DE PANTEON</t>
  </si>
  <si>
    <t>ADMINISTRADOR DE RED</t>
  </si>
  <si>
    <t>ADMINISTRADOR DE TIANGUIS</t>
  </si>
  <si>
    <t>ADMINISTRADOR GENERAL</t>
  </si>
  <si>
    <t>ADMINISTRADOR TIANGUIS</t>
  </si>
  <si>
    <t>ALBAÑIL</t>
  </si>
  <si>
    <t>ALMACENISTA</t>
  </si>
  <si>
    <t>ANALISTA</t>
  </si>
  <si>
    <t>ANALISTA A</t>
  </si>
  <si>
    <t>ANALISTA AA</t>
  </si>
  <si>
    <t>ANALISTA B</t>
  </si>
  <si>
    <t>ANALISTA C</t>
  </si>
  <si>
    <t>ANALISTA D SOP TEC DE CATASTRO</t>
  </si>
  <si>
    <t>ANALISTA D SOP TEC DE CATASTRO 1</t>
  </si>
  <si>
    <t>ANALISTA DE CATASTRO 1</t>
  </si>
  <si>
    <t>ANALISTA DE INCIDENCIAS</t>
  </si>
  <si>
    <t>ANALISTA DE INF DE CATASTRO</t>
  </si>
  <si>
    <t>ANALISTA DE INFORM DE CATASTRO 1</t>
  </si>
  <si>
    <t>ANALISTA DE NOMINAS</t>
  </si>
  <si>
    <t>ANALISTA DE NOMINAS B</t>
  </si>
  <si>
    <t>ANALISTA DE PROYECTOS</t>
  </si>
  <si>
    <t>ANALISTA DE REDACCION</t>
  </si>
  <si>
    <t>ANALISTA DE SELECCION DE PERSONAL</t>
  </si>
  <si>
    <t>ANALISTA DE SOPORTE TECNICO</t>
  </si>
  <si>
    <t>ANALISTA DE SOPORTE TÉCNICO ESPECIALIZADO</t>
  </si>
  <si>
    <t>ANALISTA JURÍDICO</t>
  </si>
  <si>
    <t>ANALISTA PROGRAMADOR</t>
  </si>
  <si>
    <t>ANALISTA URBANO</t>
  </si>
  <si>
    <t>ARCHIVISTA LOCALIZADOR</t>
  </si>
  <si>
    <t>ASESOR A</t>
  </si>
  <si>
    <t>ASESOR D</t>
  </si>
  <si>
    <t>ASISTENTE</t>
  </si>
  <si>
    <t>ASISTENTE A</t>
  </si>
  <si>
    <t>ASISTENTE B</t>
  </si>
  <si>
    <t>ASISTENTE C</t>
  </si>
  <si>
    <t>ASISTENTE DE DIRECCION</t>
  </si>
  <si>
    <t>ASISTENTE DE DIRECTOR</t>
  </si>
  <si>
    <t>ASISTENTE DIR GRAL A</t>
  </si>
  <si>
    <t>ASISTENTE R1</t>
  </si>
  <si>
    <t>ASISTENTE R2</t>
  </si>
  <si>
    <t>ASISTENTE R3</t>
  </si>
  <si>
    <t>ASISTENTE RELACIONES PUBLICAS</t>
  </si>
  <si>
    <t>AUDITOR</t>
  </si>
  <si>
    <t>AUDITOR ESPECIALIZADO A</t>
  </si>
  <si>
    <t>AUDITOR ESPECIALIZADO C</t>
  </si>
  <si>
    <t>AUX. DE MTTO. DE AREAS VERDES</t>
  </si>
  <si>
    <t>AUX. GRAL. DE TALLER</t>
  </si>
  <si>
    <t>AUXILIAR ADMINISTRATIVO</t>
  </si>
  <si>
    <t>AUXILIAR ADMINISTRATIVO A</t>
  </si>
  <si>
    <t>AUXILIAR ADMINISTRATIVO AA</t>
  </si>
  <si>
    <t>AUXILIAR ADMINISTRATIVO B</t>
  </si>
  <si>
    <t>AUXILIAR ADMINISTRATIVO C</t>
  </si>
  <si>
    <t>AUXILIAR ADMINISTRATIVO R2</t>
  </si>
  <si>
    <t>AUXILIAR ADMINSTRATIVO R1</t>
  </si>
  <si>
    <t>AUXILIAR ADMINSTRATIVO R3</t>
  </si>
  <si>
    <t>AUXILIAR DE ALMACEN</t>
  </si>
  <si>
    <t>AUXILIAR DE INTEND DE CATASTRO 1</t>
  </si>
  <si>
    <t>AUXILIAR DE INTENDENCIA</t>
  </si>
  <si>
    <t>AUXILIAR DE INTENDENCIA A</t>
  </si>
  <si>
    <t>AUXILIAR DE INTENDENCIA A JR</t>
  </si>
  <si>
    <t>AUXILIAR DE INTENDENCIA AA</t>
  </si>
  <si>
    <t>AUXILIAR DE PROTOCOLO</t>
  </si>
  <si>
    <t>AUXILIAR DE SERVICIOS A</t>
  </si>
  <si>
    <t>AUXILIAR DE SERVICIOS C</t>
  </si>
  <si>
    <t>AUXILIAR DE SUPERVISOR</t>
  </si>
  <si>
    <t>AUXILIAR MANTENIMIENTO</t>
  </si>
  <si>
    <t>AUXILIAR OPERATIVO A</t>
  </si>
  <si>
    <t>AUXILIAR OPERATIVO B</t>
  </si>
  <si>
    <t>AUXILIAR TEC OPERATIVO</t>
  </si>
  <si>
    <t>AUXILIAR TECNICO A</t>
  </si>
  <si>
    <t>AUXILIAR TECNICO B</t>
  </si>
  <si>
    <t>AUXILIAR TECNICO C</t>
  </si>
  <si>
    <t>AUXILIAR TÉCNICO C</t>
  </si>
  <si>
    <t>BARRENDERO ASEADOR</t>
  </si>
  <si>
    <t>BIBLIOTECARIO A</t>
  </si>
  <si>
    <t>BIBLIOTECARIO B</t>
  </si>
  <si>
    <t>BOMBERO</t>
  </si>
  <si>
    <t>BOMBERO ESPECIALIZADO B</t>
  </si>
  <si>
    <t>CABO</t>
  </si>
  <si>
    <t>CAJERO</t>
  </si>
  <si>
    <t>CALIFICADOR</t>
  </si>
  <si>
    <t>CAMAROGRAFO</t>
  </si>
  <si>
    <t>CAMILLERO</t>
  </si>
  <si>
    <t>CAPTURADOR</t>
  </si>
  <si>
    <t>CAPTURISTA</t>
  </si>
  <si>
    <t>CATALOGADOR A</t>
  </si>
  <si>
    <t>CHOFER</t>
  </si>
  <si>
    <t>CHOFER A</t>
  </si>
  <si>
    <t>CHOFER AA</t>
  </si>
  <si>
    <t>CHOFER B</t>
  </si>
  <si>
    <t>CHOFER C</t>
  </si>
  <si>
    <t>CHOFER ESPECIALIZADO</t>
  </si>
  <si>
    <t>COCINERO</t>
  </si>
  <si>
    <t>COLABORADOR  D</t>
  </si>
  <si>
    <t>COLABORADOR A</t>
  </si>
  <si>
    <t>COLABORADOR AA</t>
  </si>
  <si>
    <t>COLABORADOR B</t>
  </si>
  <si>
    <t>COLABORADOR C</t>
  </si>
  <si>
    <t>COLABORADOR D</t>
  </si>
  <si>
    <t>COLABORADOR ESPECIALIZADO A</t>
  </si>
  <si>
    <t>COLABORADOR ESPECIALIZADO B</t>
  </si>
  <si>
    <t>COLABORADOR ESPECIALIZADO C</t>
  </si>
  <si>
    <t>COLABORADOR ESPECIALIZADO R1</t>
  </si>
  <si>
    <t>COLABORADOR ESPECIALIZADO R2</t>
  </si>
  <si>
    <t>COLABORADOR ESPECIALIZADO R3</t>
  </si>
  <si>
    <t>COLABORADOR R1</t>
  </si>
  <si>
    <t>COLABORADOR R2</t>
  </si>
  <si>
    <t>COLABORADOR R3</t>
  </si>
  <si>
    <t>COMANDANTE</t>
  </si>
  <si>
    <t>COMISARIO</t>
  </si>
  <si>
    <t>CONDUCTOR DE AMBULANCIA</t>
  </si>
  <si>
    <t>CONSEJERO ADJUNTO</t>
  </si>
  <si>
    <t>CONSEJERO JURÍDICO</t>
  </si>
  <si>
    <t>CONTRALOR</t>
  </si>
  <si>
    <t>COORDINADOR</t>
  </si>
  <si>
    <t>COORDINADOR A</t>
  </si>
  <si>
    <t>COORDINADOR B</t>
  </si>
  <si>
    <t>COORDINADOR C</t>
  </si>
  <si>
    <t>COORDINADOR DE AREA</t>
  </si>
  <si>
    <t>COORDINADOR DE DIRECCION</t>
  </si>
  <si>
    <t>COORDINADOR GENERAL</t>
  </si>
  <si>
    <t>COORDINADOR INTERMUNICIPAL</t>
  </si>
  <si>
    <t>COTIZADOR</t>
  </si>
  <si>
    <t>CUSTODIO</t>
  </si>
  <si>
    <t>DEFENSOR DE OFICIO</t>
  </si>
  <si>
    <t>DESPACHADOR</t>
  </si>
  <si>
    <t>DESPACHADOR Y PARAMEDICO</t>
  </si>
  <si>
    <t>DIRECTOR A</t>
  </si>
  <si>
    <t>DIRECTOR ADMINISTRATIVO DE LA JEFATURA DE ENLACE ADMINISTRATIVO</t>
  </si>
  <si>
    <t>DIRECTOR B</t>
  </si>
  <si>
    <t>DIRECTOR BB</t>
  </si>
  <si>
    <t>DIRECTOR C</t>
  </si>
  <si>
    <t>DIRECTOR CC</t>
  </si>
  <si>
    <t>DIRECTOR DE ACADEMIA J.R.</t>
  </si>
  <si>
    <t>DIRECTOR DE ACADEMIA JC</t>
  </si>
  <si>
    <t>DIRECTOR DE ADMINISTRACION DE OBRAS PUBLICAS</t>
  </si>
  <si>
    <t>DIRECTOR DE AREA DE ATENCION A QUEJAS</t>
  </si>
  <si>
    <t>DIRECTOR DE MUSEO B</t>
  </si>
  <si>
    <t>DIRECTOR JURIDICO CONTENCIOSO</t>
  </si>
  <si>
    <t>DIRECTORA DEL MUSEO DEL NIÑO</t>
  </si>
  <si>
    <t>DISEÑADOR</t>
  </si>
  <si>
    <t>DISEÑADORA</t>
  </si>
  <si>
    <t>EDUCADORA</t>
  </si>
  <si>
    <t>EJECUTOR FISCAL</t>
  </si>
  <si>
    <t>ENCARGADO DE MONITOR</t>
  </si>
  <si>
    <t>ENFERMERA</t>
  </si>
  <si>
    <t>ENFERMERA B</t>
  </si>
  <si>
    <t>ENLACE CIUDADANO</t>
  </si>
  <si>
    <t>ENLACE CIUDADANO A</t>
  </si>
  <si>
    <t>ENLACE SOCIAL</t>
  </si>
  <si>
    <t>ESTIBADOR A</t>
  </si>
  <si>
    <t>ESTIBADOR B</t>
  </si>
  <si>
    <t>FACILITADOR</t>
  </si>
  <si>
    <t>FACILITADOR A</t>
  </si>
  <si>
    <t>FACILITADOR B</t>
  </si>
  <si>
    <t>FOTOGRAFO</t>
  </si>
  <si>
    <t>GESTOR DE CHOQUES</t>
  </si>
  <si>
    <t>GUIA</t>
  </si>
  <si>
    <t>GUIA EN MUSEO</t>
  </si>
  <si>
    <t>INSPECTOR</t>
  </si>
  <si>
    <t>INSPECTOR A</t>
  </si>
  <si>
    <t>INSPECTOR C</t>
  </si>
  <si>
    <t>INSPECTOR COMISARÍA</t>
  </si>
  <si>
    <t>INSPECTOR ESPECIALIZADO A</t>
  </si>
  <si>
    <t>INSPECTOR ESPECIALIZADO C</t>
  </si>
  <si>
    <t>INSTRUCTOR</t>
  </si>
  <si>
    <t>INSTRUCTOR  C  JR</t>
  </si>
  <si>
    <t>INSTRUCTOR A</t>
  </si>
  <si>
    <t>INSTRUCTOR AA</t>
  </si>
  <si>
    <t>INSTRUCTOR B</t>
  </si>
  <si>
    <t>INSTRUCTOR B JC</t>
  </si>
  <si>
    <t>INSTRUCTOR B JORN. REDUCIDA</t>
  </si>
  <si>
    <t>INSTRUCTOR C</t>
  </si>
  <si>
    <t>INSTRUCTOR C JC</t>
  </si>
  <si>
    <t>INSTRUMENTISTA MUSICAL</t>
  </si>
  <si>
    <t>INTERPRETE VOCAL</t>
  </si>
  <si>
    <t>JEFE ADMINISTRATIVO</t>
  </si>
  <si>
    <t>JEFE ADMVO DE AREA&amp;1</t>
  </si>
  <si>
    <t>JEFE DE AREA</t>
  </si>
  <si>
    <t>JEFE DE DEPARTAMENTO</t>
  </si>
  <si>
    <t>JEFE DE DEPARTAMENTO A</t>
  </si>
  <si>
    <t>JEFE DE DEPARTAMENTO AR</t>
  </si>
  <si>
    <t>JEFE DE DEPARTAMENTO B</t>
  </si>
  <si>
    <t>JEFE DE DEPARTAMENTO C</t>
  </si>
  <si>
    <t>JEFE DE DEPARTAMENTO EXC</t>
  </si>
  <si>
    <t>JEFE DE GABINETE</t>
  </si>
  <si>
    <t>JEFE DE OFICINA</t>
  </si>
  <si>
    <t>JEFE DE OFICINA A</t>
  </si>
  <si>
    <t>JEFE DE OFICINA B</t>
  </si>
  <si>
    <t>JEFE DE OFICINA DE CATASTRO 1</t>
  </si>
  <si>
    <t>JEFE DE PISO</t>
  </si>
  <si>
    <t>JEFE DE RECEPCION Y DIAGNOSTIC</t>
  </si>
  <si>
    <t>JEFE DE SECC ADMIN DE CATASTRO 1</t>
  </si>
  <si>
    <t>JEFE DE SECC JUR DE CATASTRO 1</t>
  </si>
  <si>
    <t>JEFE DE SECCION</t>
  </si>
  <si>
    <t>JEFE DE SECCIÓN</t>
  </si>
  <si>
    <t>JEFE DE SECCION A</t>
  </si>
  <si>
    <t>JEFE DE SECCION B</t>
  </si>
  <si>
    <t>JEFE DE SECCION C</t>
  </si>
  <si>
    <t>JEFE DE TURNO</t>
  </si>
  <si>
    <t>JEFE DE UNIDAD DEPARTAMENTAL</t>
  </si>
  <si>
    <t>JEFE DEPARTAMENTO</t>
  </si>
  <si>
    <t>JEFE DEPARTAMENTO C</t>
  </si>
  <si>
    <t>JEFE DEPTO</t>
  </si>
  <si>
    <t>JEFE OPERATIVO</t>
  </si>
  <si>
    <t>JEFE OPERATIVO DE INSPECCION</t>
  </si>
  <si>
    <t>JEFE SECCION</t>
  </si>
  <si>
    <t>JEFE UNIDAD DEPARTAMENTAL</t>
  </si>
  <si>
    <t>JEFE UNIDAD DEPTAL. A</t>
  </si>
  <si>
    <t>JEFE UNIDAD DEPTAL. B</t>
  </si>
  <si>
    <t>JEFE UNIDAD DEPTAL. C</t>
  </si>
  <si>
    <t>JUEZ CÍVICO MUNICIPAL</t>
  </si>
  <si>
    <t>LIDER DE PROYECTO</t>
  </si>
  <si>
    <t>LIDER DE PROYECTO NA</t>
  </si>
  <si>
    <t>LIDER DE PROYECTOS</t>
  </si>
  <si>
    <t>MECANICO</t>
  </si>
  <si>
    <t>MECANICO ESPECIALIZADO</t>
  </si>
  <si>
    <t>MECANICO GENERAL</t>
  </si>
  <si>
    <t>MEDIADOR B</t>
  </si>
  <si>
    <t>MEDICO ESPECIALISTA</t>
  </si>
  <si>
    <t>MÉDICO ESPECIALISTA</t>
  </si>
  <si>
    <t>MEDICO GENERAL</t>
  </si>
  <si>
    <t>MÉDICO GENERAL</t>
  </si>
  <si>
    <t>MEDICO VETERINARIO</t>
  </si>
  <si>
    <t>MENSAJERO</t>
  </si>
  <si>
    <t>MUSICO</t>
  </si>
  <si>
    <t>NOTIFICADOR</t>
  </si>
  <si>
    <t>NUTRIOLOGO</t>
  </si>
  <si>
    <t>OFICIAL</t>
  </si>
  <si>
    <t>OFICIAL BOMBERO</t>
  </si>
  <si>
    <t>OFICIAL BOMBERO CHOFER</t>
  </si>
  <si>
    <t>OFICIAL DE MEJORA REGULATORÍA</t>
  </si>
  <si>
    <t>OFICIAL DE PARTES</t>
  </si>
  <si>
    <t>OFICIAL DE SERVICIOS C</t>
  </si>
  <si>
    <t>OFICIAL DEL REGISTRO CIVIL</t>
  </si>
  <si>
    <t>OFICIAL REGISTRO CIVIL</t>
  </si>
  <si>
    <t>OPERADOR DE BARREDORAS</t>
  </si>
  <si>
    <t>OPERADOR DE CONMUTADOR</t>
  </si>
  <si>
    <t>OPERADOR DE MAQUINARIA PESADA</t>
  </si>
  <si>
    <t>OPERARIO DE CORRALES A</t>
  </si>
  <si>
    <t>OPERARIO DE CORRALES C</t>
  </si>
  <si>
    <t>OPERARIO DE SACRIFICIO A</t>
  </si>
  <si>
    <t>OPERARIO DE SACRIFICIO B</t>
  </si>
  <si>
    <t>OPERARIO DE SACRIFICIO C</t>
  </si>
  <si>
    <t>OPERARIO DE SANIDAD A</t>
  </si>
  <si>
    <t>OPERARIO DE SANIDAD C</t>
  </si>
  <si>
    <t>PARAMEDICO</t>
  </si>
  <si>
    <t>PARAMEDICO MOTORIZADO</t>
  </si>
  <si>
    <t>PIANISTA</t>
  </si>
  <si>
    <t>PILOTO</t>
  </si>
  <si>
    <t>POLICIA</t>
  </si>
  <si>
    <t>POLICIA PRIMERO</t>
  </si>
  <si>
    <t>POLICIA SEGUNDO</t>
  </si>
  <si>
    <t>POLICIA TERCERO</t>
  </si>
  <si>
    <t>PRESIDENTE MUNICIPAL</t>
  </si>
  <si>
    <t>PRIMER OFICIAL</t>
  </si>
  <si>
    <t>PROGRAMADOR</t>
  </si>
  <si>
    <t>PROMOTOR TURISTICO</t>
  </si>
  <si>
    <t>PROYECTISTA</t>
  </si>
  <si>
    <t>PSICOLOGO</t>
  </si>
  <si>
    <t>QUIMICO FARMACOBIOLOGO</t>
  </si>
  <si>
    <t>RECAUDADOR</t>
  </si>
  <si>
    <t>RECEPCIONISTA</t>
  </si>
  <si>
    <t>RECOLECTOR DE MANEJO DE RESIDUOS</t>
  </si>
  <si>
    <t>REGIDOR</t>
  </si>
  <si>
    <t>RESTAURADOR</t>
  </si>
  <si>
    <t>SECRETARIA A</t>
  </si>
  <si>
    <t>SECRETARIA AA</t>
  </si>
  <si>
    <t>SECRETARIA B</t>
  </si>
  <si>
    <t>SECRETARIA BB</t>
  </si>
  <si>
    <t>SECRETARIA C</t>
  </si>
  <si>
    <t>SECRETARIA DE DEPARTAMENTO</t>
  </si>
  <si>
    <t>SECRETARIA DEPTO DE CATASTRO 1</t>
  </si>
  <si>
    <t>SECRETARIA DIR GRAL</t>
  </si>
  <si>
    <t>SECRETARIA DIRECCION AREA</t>
  </si>
  <si>
    <t>SECRETARIO DE JUZGADO</t>
  </si>
  <si>
    <t>SECRETARIO EJECUTIVO</t>
  </si>
  <si>
    <t>SECRETARIO GENERAL</t>
  </si>
  <si>
    <t>SECRETARIO PARTICULAR</t>
  </si>
  <si>
    <t>SECRETARIO PRIVADO</t>
  </si>
  <si>
    <t>SECRETARIO TECNICO</t>
  </si>
  <si>
    <t>SECRETARIO TECNICO COM. EDILICIA</t>
  </si>
  <si>
    <t>SEGUNDO OFICIAL</t>
  </si>
  <si>
    <t>SINDICO</t>
  </si>
  <si>
    <t>SOPORTE TECNICO A</t>
  </si>
  <si>
    <t>SOPORTE TECNICO B</t>
  </si>
  <si>
    <t>SOPORTE TECNICO C</t>
  </si>
  <si>
    <t>SOPORTE TÉCNICO C</t>
  </si>
  <si>
    <t>SOPORTE TECNICO ESPECIALIZADO B</t>
  </si>
  <si>
    <t>SOPORTE TECNICO ESPECIALIZADO C</t>
  </si>
  <si>
    <t>SOPORTE TÉCNICO R1</t>
  </si>
  <si>
    <t>SOPORTE TÉCNICO R2</t>
  </si>
  <si>
    <t>SOPORTE TÉCNICO R3</t>
  </si>
  <si>
    <t>SUB-INSPECTOR</t>
  </si>
  <si>
    <t>SUB-OFICIAL</t>
  </si>
  <si>
    <t>SUPERINTENDENTE DEL CENTRO HISTORÍCO</t>
  </si>
  <si>
    <t>SUPERVISOR</t>
  </si>
  <si>
    <t>SUPERVISOR A</t>
  </si>
  <si>
    <t>SUPERVISOR A MULTIFUNCIONAL</t>
  </si>
  <si>
    <t>SUPERVISOR A NA</t>
  </si>
  <si>
    <t>SUPERVISOR ANALIST DE CATASTRO 1</t>
  </si>
  <si>
    <t>SUPERVISOR ANALISTA</t>
  </si>
  <si>
    <t>SUPERVISOR APÍCOLA</t>
  </si>
  <si>
    <t>SUPERVISOR B</t>
  </si>
  <si>
    <t>SUPERVISOR C</t>
  </si>
  <si>
    <t>SUPERVISOR CONTROL CALIDAD</t>
  </si>
  <si>
    <t>SUPERVISOR DE CONTROL DE CALIDAD</t>
  </si>
  <si>
    <t>SUPERVISOR DE SISTEMAS</t>
  </si>
  <si>
    <t>SUPERVISOR ESPECIALIZADO A</t>
  </si>
  <si>
    <t>SUPERVISOR ESPECIALIZADO B</t>
  </si>
  <si>
    <t>SUPERVISOR ESPECIALIZADO C</t>
  </si>
  <si>
    <t>SUPERVISOR MULTIFUNCIONAL</t>
  </si>
  <si>
    <t>TEC. ELECTRICISTA AUTOMOTRIZ</t>
  </si>
  <si>
    <t>TEC.. EN LAMINADO Y PINTURA</t>
  </si>
  <si>
    <t>TECNICO A</t>
  </si>
  <si>
    <t>TECNICO A BOMBEROS</t>
  </si>
  <si>
    <t>TECNICO A EXC</t>
  </si>
  <si>
    <t>TECNICO B</t>
  </si>
  <si>
    <t>TECNICO C</t>
  </si>
  <si>
    <t>TECNICO DE ARCHIVO</t>
  </si>
  <si>
    <t>TECNICO DE URGENCIAS MEDICAS (PARAMEDICO)</t>
  </si>
  <si>
    <t>TECNICO ELECTRICISTA</t>
  </si>
  <si>
    <t>TECNICO ELECTRICISTA ESP.</t>
  </si>
  <si>
    <t>TÉCNICO EN ENFERMERÍA</t>
  </si>
  <si>
    <t>TECNICO EN MANTENIMIENTO A</t>
  </si>
  <si>
    <t>TECNICO EN MANTENIMIENTO C</t>
  </si>
  <si>
    <t>TECNICO EN RAYOS X</t>
  </si>
  <si>
    <t>TECNICO EN TELEFONIA</t>
  </si>
  <si>
    <t>TECNICO ESP. EN CTROL DE PERSONAL</t>
  </si>
  <si>
    <t>TECNICO ESP. EN PAGOS</t>
  </si>
  <si>
    <t>TECNICO ESP. EN PRESTACIONES LABORALES</t>
  </si>
  <si>
    <t>TÉCNICO ESPECIALIZADO</t>
  </si>
  <si>
    <t>TECNICO ESPECIALIZADO A</t>
  </si>
  <si>
    <t>TECNICO ESPECIALIZADO B</t>
  </si>
  <si>
    <t>TECNICO ESPECIALIZADO C</t>
  </si>
  <si>
    <t>TECNICO LABORATORISTA</t>
  </si>
  <si>
    <t>TECNICO OPERATIVO</t>
  </si>
  <si>
    <t>TECNICO OPERATIVO A</t>
  </si>
  <si>
    <t>TECNICO OPERATIVO B</t>
  </si>
  <si>
    <t>TECNICO OPERATIVO ESPECIA</t>
  </si>
  <si>
    <t>TECNICO RADIO OPERADOR</t>
  </si>
  <si>
    <t>TÉCNICOS EN GESTIÓN INTEGRAL DE RIESGOS</t>
  </si>
  <si>
    <t>TESORERO MUNICIPAL</t>
  </si>
  <si>
    <t>TRABAJADOR SOCIAL</t>
  </si>
  <si>
    <t>TRABAJADOR SOCIAL A</t>
  </si>
  <si>
    <t>TRABAJADOR SOCIAL AA</t>
  </si>
  <si>
    <t>TREPADOR</t>
  </si>
  <si>
    <t>VERIFICADOR</t>
  </si>
  <si>
    <t>VETERINARIO</t>
  </si>
  <si>
    <t>VIGILANTE</t>
  </si>
  <si>
    <t>VIGILANTE A</t>
  </si>
  <si>
    <t>VIGILANTE B</t>
  </si>
  <si>
    <t>VIGILANTE DE ESTACIONAMIENTOS</t>
  </si>
  <si>
    <t>VIGILANTE DE PREVENSION SOCIAL</t>
  </si>
  <si>
    <t>VIGILANTE INTERNO</t>
  </si>
  <si>
    <t>VISITADOR</t>
  </si>
  <si>
    <t>Eje Estratégico del PMDyG</t>
  </si>
  <si>
    <t xml:space="preserve">Programa Presupuestario </t>
  </si>
  <si>
    <t>Presupuesto</t>
  </si>
  <si>
    <t>1.  Guadalajara Próspera e Incluyente</t>
  </si>
  <si>
    <t>APOYO Y ATENCIÓN A LA NIÑEZ Y JUVENTUDES</t>
  </si>
  <si>
    <t>EMPRENDIMIENTO</t>
  </si>
  <si>
    <t>FOMENTO A LA INVERSIÓN, TURISMO Y RELACIONES INTERNACIONALES</t>
  </si>
  <si>
    <t>INCLUSIÓN Y ATENCIÓN A GRUPOS VULNERABLES.</t>
  </si>
  <si>
    <t>REGULACIÓN Y DERRAMA ECONÓMICA LOCAL</t>
  </si>
  <si>
    <t>2. Guadalajara Construyendo Comunidad</t>
  </si>
  <si>
    <t>CENTROS COLMENA</t>
  </si>
  <si>
    <t>FOMENTO A LA CULTURA</t>
  </si>
  <si>
    <t>OFERTA EDUCATIVA</t>
  </si>
  <si>
    <t>SERVICIOS MÉDICOS MUNICIPALES CON CALIDAD</t>
  </si>
  <si>
    <t>3. Guadalajara Justa y en Paz</t>
  </si>
  <si>
    <t>JUSTICIA CÍVICA</t>
  </si>
  <si>
    <t>PARTICIPACIÓN CIUDADANA</t>
  </si>
  <si>
    <t>PROTECCIÓN CIVIL</t>
  </si>
  <si>
    <t>SEGURIDAD CIUDADANA</t>
  </si>
  <si>
    <t>4. Guadalajara Funcional y con Servicios de Calidad</t>
  </si>
  <si>
    <t>IMAGEN URBANA</t>
  </si>
  <si>
    <t>SERVICIOS PÚBLICOS FUNCIONALES</t>
  </si>
  <si>
    <t>5. Guadalajara Ordenada y Sustentable</t>
  </si>
  <si>
    <t>MEDIO AMBIENTE</t>
  </si>
  <si>
    <t>MOVILIDAD Y TRANSPORTE</t>
  </si>
  <si>
    <t>OBRA PÚBLICA</t>
  </si>
  <si>
    <t>ORDENAMIENTO DEL TERRITORIO Y LICENCIAS DE CONSTRUCCION</t>
  </si>
  <si>
    <t>6. Guadalajara Honesta y Bien Administrada</t>
  </si>
  <si>
    <t>CALIDAD Y CONTROL DEL GASTO EN EL MUNICIPIO DE GUADALAJARA</t>
  </si>
  <si>
    <t>COMBATE A LA CORRUPCIÓN</t>
  </si>
  <si>
    <t>COMUNICACIÓN INSTITUCIONAL</t>
  </si>
  <si>
    <t>DESARROLLO ADMINISTRATIVO</t>
  </si>
  <si>
    <t>DESARROLLO DE LA GESTIÓN PÚBLICA PARA LA OPERACIÓN EFICIENTE Y EFICAZ DEL AYUNTAMIENTO DE GUADALAJARA.</t>
  </si>
  <si>
    <t>INNOVACION GUBERNAMENTAL</t>
  </si>
  <si>
    <t>MANEJO DE LA HACIENDA PÚBLICA</t>
  </si>
  <si>
    <t>MEJORA DE LA GESTIÓN GUBERNAMENTAL E IMAGEN DEL CENTRO HISTÓRICO</t>
  </si>
  <si>
    <t>PROCURACION DE JUSTICIA</t>
  </si>
  <si>
    <t>SERVICIOS REGISTRALES</t>
  </si>
  <si>
    <t>TRANSPARENCIA Y BUENAS PRACTICAS</t>
  </si>
  <si>
    <t>Total Presupuesto</t>
  </si>
  <si>
    <t>Programas y componentes</t>
  </si>
  <si>
    <t xml:space="preserve">                              Total</t>
  </si>
  <si>
    <t>01. INCLUSIÓN Y ATENCIÓN A GRUPOS VULNERABLES</t>
  </si>
  <si>
    <t>APOYOS EN ESPECIE A PERSONAS TAPATÍAS EN SITUACIÓN DE VULNERABILIDAD ENTREGADOS.</t>
  </si>
  <si>
    <t>APOYOS ECONÓMICOS A PERSONAS TAPATÍAS EN SITUACIÓN DE VULNERABILIDAD ENTREGADOS</t>
  </si>
  <si>
    <t>PRESUPUESTO PARA LA ADMINISTRACIÓN Y OPERACIÓN DE LA COORDINACIÓN GENERAL DE COMBATE A LA DESIGUALDAD APLICADOS.</t>
  </si>
  <si>
    <t>SUBSIDIOS, TRANSFERENCIAS, PREMIOS, RECONOCIMIENTOS Y OTRAS AYUDAS SOCIALES PARA EL BENEFICIO DE LA POBLACIÓN TAPATÍA EN SITUACIÓN DE VULNERABILIDAD ENTREGADOS.</t>
  </si>
  <si>
    <t>02. APOYO Y ATENCIÓN A LA NIÑEZ Y JUVENTUDES</t>
  </si>
  <si>
    <t>ACCIONES INHERENTES A LA JUVENTUD TAPATÍA PARA SU DESARROLLO INTEGRAL REALIZADAS.</t>
  </si>
  <si>
    <t>APOYOS DE PAQUETES ESCOLARES A ESTUDIANTES TAPATÍOS DE EDUCACIÓN BÁSICA ENTREGADOS.</t>
  </si>
  <si>
    <t>APOYOS INTEGRALES DE ATENCIÓN Y CUIDADO A LA NIÑEZ TAPATÍA EN LAS ESTANCIAS INFANTILES MUNICIPALES Y ESTANCIAS O GUARDERÍAS PRIVADAS ENTREGADOS.</t>
  </si>
  <si>
    <t>03. SEGURIDAD CIUDADANA</t>
  </si>
  <si>
    <t>CAPACITACIÓN A LA CIUDADANÍA EN TEMAS DE PREVENCIÓN DEL DELITO IMPARTIDA</t>
  </si>
  <si>
    <t>PROGRAMA ESPECIALIZADO DE ATENCIÓN A LAS VIOLENCIAS CONTRA LAS MUJERES IMPLEMENTADO</t>
  </si>
  <si>
    <t>REDUCCIÓN DE DELITOS PATRIMONIALES BAJO UN MODELO INTELIGENTE DE OPERACIÓN POLICIAL IMPLEMENTADO</t>
  </si>
  <si>
    <t>SISTEMA DE CARRERA POLICIAL IMPLEMENTADO</t>
  </si>
  <si>
    <t>04. JUSTICIA CIVICA</t>
  </si>
  <si>
    <t>ACTIVIDADES INHERENTES DE LA CONSEJERÍA JURÍDICA REALIZADAS</t>
  </si>
  <si>
    <t>DEFENSA LEGAL DE LOS INTERESES DE LA COMISARIA Y LA ASESORÍA A SUS ELEMENTOS EN LOS PROCEDIMIENTOS JURISDICCIONALES O ADMINISTRATIVOS EN QUE ESTÉN INVOLUCRADOS POR EL DEBIDO CUMPLIMIENTO DE SUS FUNCIONES BRINDADA.</t>
  </si>
  <si>
    <t>EXPEDIENTES DE RECURSOS DE REVISION DE USO DE SUELO INTEGRADOS</t>
  </si>
  <si>
    <t>MÉTODOS ALTERNOS PARA LA RESOLUCIÓN DE CONFLICTOS APLICADOS</t>
  </si>
  <si>
    <t>PROYECTOS DE RESOLUCIÓN, DERIVADAS DE UNA QUEJA CIUDADANA CONTRA ELEMENTOS DE LA COMISARÍA DE POLICÍA DE GUADALAJARA ELABORADOS</t>
  </si>
  <si>
    <t>RESOLUCIONES DE LA SITUACIÓN JURÍDICA DE LAS PERSONAS PUESTAS A DISPOSICIÓN, CON PERSPECTIVA DE GÉNERO EMITIDAS</t>
  </si>
  <si>
    <t>VERIFICACIÓN DE LOS REGLAMENTOS MUNICIPALES APLICADOS</t>
  </si>
  <si>
    <t>05. COMUNICACIÓN INSTITUCIONAL</t>
  </si>
  <si>
    <t>CAMPAÑAS DE INFORMACIÓN ESTRATÉGICAS REALIZADAS</t>
  </si>
  <si>
    <t>CAMPAÑAS DE INFORMACIÓN SOBRE TEMAS DE SALUD, SEGURIDAD Y PROTECCIÓN CIVIL REALIZADOS.</t>
  </si>
  <si>
    <t>06. IMAGEN URBANA</t>
  </si>
  <si>
    <t>ÁREAS VERDES PÚBLICAS QUE SE ENCUENTRAN DENTRO DEL INVENTARIO DE ÁREAS VERDES DEL MUNICIPIO Y ESCUELAS PÚBLICAS DE GUADALAJARA MANTENIDAS Y CONSERVADAS EN BUEN ESTADO</t>
  </si>
  <si>
    <t>ATENCIÓN DE REPORTES CIUDADANOS GESTIONADOS</t>
  </si>
  <si>
    <t>CAMPAÑAS DE LIMPIEZA EN ESPACIOS Y ÁREAS PÚBLICAS IMPLEMENTADAS</t>
  </si>
  <si>
    <t>CONSERVACIÓN DE VIALIDADES EFECTUADA</t>
  </si>
  <si>
    <t>GESTIONES DE REHABILITACIÓN DE ESPACIOS PÚBLICOS REALIZADAS</t>
  </si>
  <si>
    <t>MANTENIMIENTO DEL MOBILIARIO URBANO PÚBLICO REALIZADO</t>
  </si>
  <si>
    <t>OPERATIVIDAD E INSUMOS ADMINISTRATIVOS APLICADO</t>
  </si>
  <si>
    <t>RED DE ALUMBRADO PÚBLICO EFICIENTADA</t>
  </si>
  <si>
    <t>SERVICIO DE RECOLECCIÓN DE RESIDUOS DOMICILIARIOS CUBIERTO</t>
  </si>
  <si>
    <t>07. SERVICIOS PÚBLICOS FUNCIONALES</t>
  </si>
  <si>
    <t>CONTROL DE CALIDAD DE PRODUCTOS CÁRNICOS REALIZADOS</t>
  </si>
  <si>
    <t>SERVICIOS DE CEMENTERIOS OTORGADOS</t>
  </si>
  <si>
    <t>08. FOMENTO A LA INVERSIÓN, TURISMO Y RELACIONES INTERNACIONALES</t>
  </si>
  <si>
    <t>ACCIONES CON PROPÓSITO DE ATENCIÓN E INCLUSIÓN A LAS PERSONAS MIGRANTES IMPLEMENTADAS</t>
  </si>
  <si>
    <t>ATRACTIVOS TURÍSTICOS DEL CENTRO HISTÓRICO Y BARRIO DE MEXICALTZINGO OPERADOS</t>
  </si>
  <si>
    <t>CANALES DE PROMOCIÓN TURÍSTICA PARA EL POSICIONAMIENTO DE GUADALAJARA COMO DESTINO IMPLEMENTADOS</t>
  </si>
  <si>
    <t>EMPRESAS TURÍSTICAS CON DISTINTIVO "C" CERTIFICADAS</t>
  </si>
  <si>
    <t>ESTÍMULOS FISCALES A EMPRESAS ENTREGADOS</t>
  </si>
  <si>
    <t>EVENTOS DE ALTO IMPACTO CON APOYO DE APORTACIONES DEL GOBIERNO DE GUADALAJARA REALIZADOS</t>
  </si>
  <si>
    <t>PARTICIPACIÓN EN EVENTOS DEL SEGMENTO "TURISMO DE REUNIONES Y NEGOCIOS" REALIZADA</t>
  </si>
  <si>
    <t>PROGRAMA DE FOMENTO AL EMPLEO REALIZADO</t>
  </si>
  <si>
    <t>PROGRAMAS ESTRATÉGICOS DE PROMOCIÓN A LA INVERSIÓN REALIZADOS</t>
  </si>
  <si>
    <t>RELACIONES CON GOBIERNOS Y ORGANISMOS INTERNACIONALES GESTIONADAS</t>
  </si>
  <si>
    <t>SERVICIO PARA LA OBTENCIÓN DEL PASAPORTE MEXICANO OFRECIDO</t>
  </si>
  <si>
    <t>09. EMPRENDIMIENTO</t>
  </si>
  <si>
    <t>FINANCIAMIENTO Y/O CAPACITACIÓN A PROYECTOS DE EMPRENDIMIENTO ENCABEZADOS POR MUJERES OTORGADO</t>
  </si>
  <si>
    <t>FINANCIAMIENTO Y/O CAPACITACIÓN POR EL PROGRAMA EMPRENDE OTORGADOS</t>
  </si>
  <si>
    <t>PROGRAMA DE DESARROLLO DEL PENSAMIENTO EMPRENDEDOR EN NIÑAS Y NIÑOS REALIZADO</t>
  </si>
  <si>
    <t>PROGRAMA DE IMPULSO A PROYECTOS DE LA INDUSTRIA CREATIVA DIGITAL REALIZADO</t>
  </si>
  <si>
    <t>10. REGULACIÓN Y DERRAMA ECONÓMICA LOCAL</t>
  </si>
  <si>
    <t>ESTRATEGIAS PARA EL DESARROLLO ECONÓMICO EJECUTADAS</t>
  </si>
  <si>
    <t>LICENCIAS MUNICIPALES DE GIROS TIPO "A, B, C Y D" OTORGADAS</t>
  </si>
  <si>
    <t>MANTENIMIENTO EN MERCADOS MUNICIPALES REALIZADO</t>
  </si>
  <si>
    <t>TIANGUIS DEL MUNICIPIO DE GUADALAJARA CON REORDENAMIENTO REALIZADO</t>
  </si>
  <si>
    <t>11. DESARROLLO DE LA GESTIÓN PÚBLICA PARA LA OPERACIÓN EFICIENTE Y EFICAZ DEL AYUNTAMIENTO DE GUADALAJARA.</t>
  </si>
  <si>
    <t>ACCIONES O PROYECTOS DE JEFATURA DE GABINETE IMPLEMENTADOS</t>
  </si>
  <si>
    <t>PROCEDIMIENTOS ADMINISTRATIVOS, TÉCNICOS Y FINANCIEROS AUTORIZADOS</t>
  </si>
  <si>
    <t>12. MEJORA DE LA GESTIÓN GUBERNAMENTAL E IMAGEN DEL CENTRO HISTÓRICO.</t>
  </si>
  <si>
    <t>ATENCIÓN DE REPORTES CIUDADANOS RECIBIDOS POR GUAZAP</t>
  </si>
  <si>
    <t>EJECUCIÓN OPERATIVA Y ADMINISTRATIVO DE LAS ÁREAS DE PRESIDENCIA REALIZADA</t>
  </si>
  <si>
    <t>GESTIÓN, PROMOCIÓN, EJECUCIÓN E IMPULSO DE ACCIONES, PROYECTOS Y FORTALECIMIENTO DE RECURSOS, PARA EL DESARROLLO DE UN CENTRO HISTÓRICO SEGURO, LIMPIO, ORDENADO Y PRÓSPERO REALIZADO</t>
  </si>
  <si>
    <t>IMPULSO A LA PRODUCCCIÓN DE VIVIENDA, REPOBLAMIENTO HABITACIONAL Y APROVECHAMIENTO DE FINCAS EXISTENTES EN EL CENTRO HISTÓRICO GESTIONADOS</t>
  </si>
  <si>
    <t>LOS PROYECTOS ESTRATÉGICOS DEL PLAN DE DESARROLLO MUNICIPAL GESTIONADOS</t>
  </si>
  <si>
    <t>SUBSIDIO ENTREGADO (OPD CONSEJO DE COLABORACIÓN DEL MUNICIPIO DE GUADALAJARA)</t>
  </si>
  <si>
    <t>13. PROTECCIÓN CIVIL</t>
  </si>
  <si>
    <t>CAPACITACIONES EN TEMAS DE PROTECCIÓN CIVIL IMPARTIDAS</t>
  </si>
  <si>
    <t>EL EQUIPO USAR (URBAN SEARCH AND RESCUE) FORTALECIDO EN SUS CAPACIDADES ESTRATÉGICAS</t>
  </si>
  <si>
    <t>EMERGENCIAS MAYORES EN LA ZONA METROPOLITANA DE GUADALAJARA Y FORÁNEAS ATENDIDAS</t>
  </si>
  <si>
    <t>EMERGENCIAS ORDINARIAS ATENDIDAS.</t>
  </si>
  <si>
    <t>GESTIÓN INTEGRAL DE RIESGOS REALIZADA</t>
  </si>
  <si>
    <t>14. PARTICIPACIÓN CIUDADANA</t>
  </si>
  <si>
    <t>CAPACITACIÓN REALIZADA</t>
  </si>
  <si>
    <t>COMISIONES EDILICIAS APOYADAS</t>
  </si>
  <si>
    <t>EVENTOS, PROYECTOS Y MECANISMOS DE PARTICIPACIÓN CIUDADANA REALIZADOS</t>
  </si>
  <si>
    <t>SOCIALIZACIÓN Y ATENCIÓN CIUDADANA REALIZADA</t>
  </si>
  <si>
    <t>15. SERVICIOS REGISTRALES</t>
  </si>
  <si>
    <t>ACTOS DEL REGISTRO CIVIL REALIZADOS</t>
  </si>
  <si>
    <t>ACUERDOS APROBADOS POR EL AYUNTAMIENTO PUBLICADOS</t>
  </si>
  <si>
    <t>SOLICITUDES, TRAMITES Y SERVICIOS DE LA SECRETARIA GENERAL ATENDIDOS.</t>
  </si>
  <si>
    <t>16. TRANSPARENCIA Y BUENAS PRÁCTICAS</t>
  </si>
  <si>
    <t>ACTULIZACIONES DE INFORMACIÓN REQUERIDA A LAS DIVERSAS ÁREAS (SUJETOS OBLIGADOS) DEL GOBIERNO MUNICIPAL DE GUADALAJARA EN LAS PLATAFORMAS DE INTERNET PUBLICADAS EN MATERIA DE TRANSPARENCIA Y BUENAS PRÁCTICAS REALIZADAS</t>
  </si>
  <si>
    <t>SOLICITUDES DE INFORMACIÓN POR PARTE DE LOS CIUDADANOS EN GENERAL ATENDIDAS</t>
  </si>
  <si>
    <t>17. PROCURACIÓN DE JUSTICIA</t>
  </si>
  <si>
    <t>ACCIONES DE TRANSVERZALIZACIÓN DEL ENFOQUE DE DERECHOS HUMANOS EN EL GOBIERNO MUNICIPAL DE GUADALAJARA REALIZADAS</t>
  </si>
  <si>
    <t>DEFENSA JURÍDICA REFORZADA</t>
  </si>
  <si>
    <t>18. DESARROLLO ADMINISTRATIVO</t>
  </si>
  <si>
    <t>ADMINISTRACIÓN DE LA PLANTILLA DEL PERSONAL DEL MUNICIPIO APROBADA</t>
  </si>
  <si>
    <t>CAPACITACIÓN A LAS Y LOS SERVIDORES PÚBLICOS DEL GOBIERNO DE GUADALAJARA PROPORCIONADA.</t>
  </si>
  <si>
    <t>MANTENIMIENTO DEL PARQUE VEHICULAR DEL AYUNTAMIENTO REALIZADO</t>
  </si>
  <si>
    <t>MANTENIMIENTO Y SERVICIOS GENERALES REALIZADOS A LOS INMUEBLES OCUPADOS POR EL GOBIERNO MUNICIPAL DE GUADALAJARA</t>
  </si>
  <si>
    <t>REGISTRO Y ACTUALIZACIÓN DE BIENES PATRIMONIALES REALIZADO</t>
  </si>
  <si>
    <t>REQUISICIONES ELABORADOS POR PARTE DE LAS COORDINACIONES DEL AYUNTAMIENTO DEL MUNICIPIO ATENDIDAS</t>
  </si>
  <si>
    <t>SERVICIOS REALIZADOS POR LAS DEPENDENCIAS EN LAS UNIDADES FUNCIONALES DE GESTIÓN PLENA</t>
  </si>
  <si>
    <t>SUMINISTRO DE INSUMOS Y SERVICIOS A LAS DEPENDENCIAS DEL GOBIERNO DE GUADALAJARA</t>
  </si>
  <si>
    <t>19. INNOVACIÓN GUBERNAMENTAL</t>
  </si>
  <si>
    <t>SOPORTE A TRÁMITES Y SERVICIOS REALIZADOS EN LÍNEA INCORPORADOS A LAS DEPENDENCIAS DEL GOBIERNO GUADALAJARA</t>
  </si>
  <si>
    <t>SOPORTE Y MANTENIMIENTO AL EQUIPO TECNOLÓGICO (HARDWARE Y SOFTWARE) REALIZADOS</t>
  </si>
  <si>
    <t>20. COMBATE A LA CORRUPCIÓN</t>
  </si>
  <si>
    <t>ACCIONES DEL PLAN ANUAL DE TRABAJO DEL SISTEMA MUNICIPAL ANTICORRUPCIÓN ALINEADO CON LAS POLÍTICAS DIRECTRICES EMANADAS DE LOS SISTEMAS ESTATAL Y NACIONAL EJECUTADAS</t>
  </si>
  <si>
    <t>DECLARACIONES DE SITUACIÓN PATRIMONIAL Y DE INTERESES RECIBIDAS.</t>
  </si>
  <si>
    <t>INFORMES DE LAS AUDITORÍAS REALIZADAS A OBRA PÚBLICA, DEPENDENCIAS Y ENTIDADES.</t>
  </si>
  <si>
    <t>PROGRAMA ANUAL DE CAPACITACIÓN EN MATERIA DE ÉTICA E INTEGRIDAD PÚBLICA CUMPLIMIENTO.</t>
  </si>
  <si>
    <t>RESOLUCIONES DE LOS PROCEDIMIENTOS DE RESPONSABILIDAD ADMINISTRATIVA EMITIDAS.</t>
  </si>
  <si>
    <t>21. MEDIO AMBIENTE.</t>
  </si>
  <si>
    <t>ACCIONES URBANÍSTICAS, GIROS COMERCIALES Y HOGARES CUMPLIDOS EN LA NORMATIVA AMBIENTAL</t>
  </si>
  <si>
    <t>CAPACITACIONES A CIUDADANOS Y FUNCIONARIOS EN PROYECTOS AMBIENTALES OTORGADAS EN 2024</t>
  </si>
  <si>
    <t>MASA FORESTAL Y ÁREAS VERDES INCREMENTADAS.</t>
  </si>
  <si>
    <t>RESIDUOS SÓLIDOS URBANOS SUSCEPTIBLES A RECICLAJE DE LOS PROYECTOS DEL PROGRAMA MUNICIPAL DE GESTIÓN INTEGRAL DE RESIDUOS BASE CERO ACOPIADOS.</t>
  </si>
  <si>
    <t>22. MOVILIDAD Y TRANSPORTE.</t>
  </si>
  <si>
    <t>INTERVENCIÓN DE SEGURIDAD VIAL, EDUCACIÓN Y VINCULACIÓN SOCIAL REALIZADAS.</t>
  </si>
  <si>
    <t>MOVILIDAD ACTIVA Y SEGURA PROPORCIONADA EN ACCIONES ENCAMINADAS A TENER UNA MOVILIDAD SEGURA.</t>
  </si>
  <si>
    <t>SUPERVISIÓN DE POLÍTICAS DE REGULACIÓN Y ORDEN EJECUTADAS.</t>
  </si>
  <si>
    <t>23. OBRA PÚBLICA.</t>
  </si>
  <si>
    <t>CALLES DE LA CIUDAD REHABILITADAS Y/O RENOVADAS EN 2024</t>
  </si>
  <si>
    <t>ESPACIOS PÚBLICOS MUNICIPALES REHABILITADOS EN 2024</t>
  </si>
  <si>
    <t>REPORTES DE INUNDACIONES Y CONTINGENCIAS DE LA CIUDAD ATENDIDOS EN 2024</t>
  </si>
  <si>
    <t>24. ORDENAMIENTO DEL TERRITORIO Y LICENCIAS DE CONSTRUCCIÓN.</t>
  </si>
  <si>
    <t>CAPACITACIONES A PERSONAS EN MATERIA DE ORDENAMIENTO TERRITORIAL, PLANEACIÓN URBANA Y LICENCIAS DE CONSTRUCCIÓN OTORGADAS.</t>
  </si>
  <si>
    <t>DICTÁMENES DE ORDENAMIENTO DEL TERRITORIO EMITIDOS CON EFICIENCIA EN 2024</t>
  </si>
  <si>
    <t>LICENCIAS DE CONSTRUCCIÓN, CERTIFICADOS DE ALINEAMIENTO Y HABITABILIDADES CONCLUIDOS EN SU TOTALIDAD EMITIDAS EN 2024</t>
  </si>
  <si>
    <t>OPINIONES TÉCNICAS EN MATERIA DE PLANEACIÓN URBANA EMITIDAS EN 2024</t>
  </si>
  <si>
    <t>25. CENTROS COLMENA</t>
  </si>
  <si>
    <t>CAMPAÑAS DE SENSIBILIZACIÓN Y SERVICIOS PARA EL BIENESTAR DE LA FAUNA ENTREGADOS</t>
  </si>
  <si>
    <t>CAPACITACIONES DE FORMACIÓN PARA EL TRABAJO, TECNOLÓGICOS Y RECREATIVOS PARA LA LOS CIUDADANOS, OTORGADOS</t>
  </si>
  <si>
    <t>CENTROS COMUNITARIOS COLMENA EN EL MUNICIPIO DE GUADALAJARA HABILITADOS</t>
  </si>
  <si>
    <t>CENTROS DE FORMACIÓN PARA EL EMPRENDIMIENTO EN BENEFICIO DE LA CIUDADANÍA HABILITADOS</t>
  </si>
  <si>
    <t>26. FOMENTO A LA CULTURA</t>
  </si>
  <si>
    <t>CAMPAÑAS PARA LA FORMACIÓN CULTURAL, ARTÍSTICA Y CIUDADANA REALIZADAS</t>
  </si>
  <si>
    <t>GESTION PARA LA OPERATIVIDAD E INSUMOS REALIZADA</t>
  </si>
  <si>
    <t>SUBSIDIOS, PREMIOS, RECONOCIMIENTOS OTORGADOS</t>
  </si>
  <si>
    <t>27. OFERTA EDUCATIVA</t>
  </si>
  <si>
    <t>CERTIFICACIÓN DE ESTUDIOS OTORGADOS</t>
  </si>
  <si>
    <t>OFERTA EDUCATIVA CON CALIDAD REFORZADA</t>
  </si>
  <si>
    <t>SUBSIDIOS, PREMIOS, RECONOCIMIENTOS Y AYUDAS SOCIALES ENTREGADOS</t>
  </si>
  <si>
    <t>28. SERVICIOS MÉDICOS MUNICIPALES CON CALIDAD</t>
  </si>
  <si>
    <t>CAMPAÑAS DE PREVENCIÓN DE EVENTOS EN SALUD DE TRASENDENICIA REALIZADAS</t>
  </si>
  <si>
    <t>SERVICIOS BRINDADOS DE ATENCIÓN INTEGRAL MÉDICA Y PREHOSPITALARIA, ASÍ COMO ATENCIÓN A ENFERMEDADES EMERGENTES DE VIGILANCIA EPIDEMIOLÓGICA</t>
  </si>
  <si>
    <t>SERVICIOS DE IMAGEN Y LABORATORIO BRINDADOS</t>
  </si>
  <si>
    <t>29. MANEJO DE LA HACIENDA PÚBLICA</t>
  </si>
  <si>
    <t>ASUNTOS JURIDICOS Y DE OBLIGACION FISCAL DE TESORERÍA ATENDIDOS</t>
  </si>
  <si>
    <t>INSUMOS PARA LA OPERATIVIDAD DE LA TESORERÍA GESTIONADOS</t>
  </si>
  <si>
    <t>RECAUDACIÓN EFICIENTADA</t>
  </si>
  <si>
    <t>SISTEMA DE INFORMACIÓN CATASTRAL ACTUALIZADO</t>
  </si>
  <si>
    <t>30. CALIDAD Y CONTROL DEL GASTO EN EL MUNICIPIO DE GUADALAJARA</t>
  </si>
  <si>
    <t>CONTABILIDAD GUBERNAMENTAL CON BASE A LA NORMATIVIDAD APLICABLE VIGENTE REALIZADA</t>
  </si>
  <si>
    <t>CONTROL Y EJERCICIO PRESPUESTAL REALIZADO</t>
  </si>
  <si>
    <t>EJECUCIÓN DEL GASTO A TRAVÉS DE PROCESOS DE PRESUPUESTO EFICIENTADO</t>
  </si>
  <si>
    <t>REMUNERACIÓN Y PRESTACIÓN A LOS SERVIDORES PÚBLICOS DEL AYUNTAMIENTO DE GUADALAJARA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</si>
</sst>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3" fontId="2" fillId="0" borderId="0" xfId="1" applyFont="1"/>
    <xf numFmtId="0" fontId="3" fillId="4" borderId="1" xfId="0" applyFont="1" applyFill="1" applyBorder="1" applyAlignment="1">
      <alignment horizontal="center" wrapText="1"/>
    </xf>
    <xf numFmtId="4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0" fontId="3" fillId="0" borderId="7" xfId="0" applyFont="1" applyBorder="1" applyAlignment="1">
      <alignment wrapText="1"/>
    </xf>
    <xf numFmtId="4" fontId="2" fillId="0" borderId="7" xfId="0" applyNumberFormat="1" applyFont="1" applyBorder="1"/>
    <xf numFmtId="4" fontId="3" fillId="0" borderId="7" xfId="0" applyNumberFormat="1" applyFont="1" applyBorder="1"/>
    <xf numFmtId="0" fontId="3" fillId="0" borderId="1" xfId="0" applyFont="1" applyBorder="1" applyAlignment="1">
      <alignment wrapText="1"/>
    </xf>
    <xf numFmtId="43" fontId="2" fillId="0" borderId="0" xfId="0" applyNumberFormat="1" applyFont="1"/>
    <xf numFmtId="0" fontId="3" fillId="0" borderId="8" xfId="0" applyFont="1" applyBorder="1" applyAlignment="1">
      <alignment wrapText="1"/>
    </xf>
    <xf numFmtId="4" fontId="2" fillId="0" borderId="8" xfId="0" applyNumberFormat="1" applyFont="1" applyBorder="1"/>
    <xf numFmtId="0" fontId="3" fillId="0" borderId="0" xfId="0" applyFont="1"/>
    <xf numFmtId="0" fontId="3" fillId="3" borderId="4" xfId="0" applyFont="1" applyFill="1" applyBorder="1" applyAlignment="1">
      <alignment horizontal="center" wrapText="1"/>
    </xf>
    <xf numFmtId="4" fontId="3" fillId="3" borderId="5" xfId="0" applyNumberFormat="1" applyFont="1" applyFill="1" applyBorder="1"/>
    <xf numFmtId="43" fontId="3" fillId="0" borderId="0" xfId="1" applyFont="1"/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43" fontId="7" fillId="4" borderId="1" xfId="1" applyFont="1" applyFill="1" applyBorder="1" applyAlignment="1">
      <alignment horizontal="center" wrapText="1"/>
    </xf>
    <xf numFmtId="4" fontId="7" fillId="4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/>
    <xf numFmtId="4" fontId="6" fillId="0" borderId="1" xfId="1" applyNumberFormat="1" applyFont="1" applyBorder="1"/>
    <xf numFmtId="0" fontId="4" fillId="0" borderId="1" xfId="0" applyFont="1" applyBorder="1" applyAlignment="1">
      <alignment wrapText="1"/>
    </xf>
    <xf numFmtId="4" fontId="4" fillId="0" borderId="1" xfId="1" applyNumberFormat="1" applyFont="1" applyBorder="1"/>
    <xf numFmtId="4" fontId="4" fillId="0" borderId="1" xfId="0" applyNumberFormat="1" applyFont="1" applyBorder="1"/>
    <xf numFmtId="43" fontId="4" fillId="0" borderId="1" xfId="1" applyFont="1" applyBorder="1"/>
    <xf numFmtId="0" fontId="6" fillId="0" borderId="1" xfId="0" applyFont="1" applyBorder="1" applyAlignment="1">
      <alignment horizontal="center" wrapText="1"/>
    </xf>
    <xf numFmtId="4" fontId="4" fillId="0" borderId="0" xfId="0" applyNumberFormat="1" applyFont="1"/>
    <xf numFmtId="43" fontId="4" fillId="0" borderId="0" xfId="1" applyFont="1"/>
    <xf numFmtId="0" fontId="6" fillId="4" borderId="9" xfId="3" applyFont="1" applyFill="1" applyBorder="1" applyAlignment="1">
      <alignment vertical="top" wrapText="1"/>
    </xf>
    <xf numFmtId="0" fontId="4" fillId="0" borderId="9" xfId="3" applyFont="1" applyBorder="1" applyAlignment="1">
      <alignment vertical="top" wrapText="1"/>
    </xf>
    <xf numFmtId="0" fontId="6" fillId="3" borderId="9" xfId="3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4" fontId="6" fillId="2" borderId="1" xfId="0" applyNumberFormat="1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" fontId="4" fillId="0" borderId="0" xfId="0" applyNumberFormat="1" applyFont="1" applyFill="1"/>
    <xf numFmtId="0" fontId="5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9" fontId="4" fillId="0" borderId="1" xfId="2" applyFont="1" applyBorder="1"/>
    <xf numFmtId="0" fontId="6" fillId="0" borderId="1" xfId="0" applyFont="1" applyBorder="1"/>
    <xf numFmtId="9" fontId="6" fillId="0" borderId="1" xfId="0" applyNumberFormat="1" applyFont="1" applyBorder="1"/>
    <xf numFmtId="0" fontId="8" fillId="0" borderId="0" xfId="0" applyFont="1"/>
    <xf numFmtId="0" fontId="9" fillId="0" borderId="1" xfId="0" applyFont="1" applyFill="1" applyBorder="1" applyAlignment="1">
      <alignment vertical="center" wrapText="1"/>
    </xf>
    <xf numFmtId="0" fontId="6" fillId="0" borderId="0" xfId="0" applyFont="1"/>
    <xf numFmtId="0" fontId="6" fillId="3" borderId="1" xfId="0" applyFont="1" applyFill="1" applyBorder="1"/>
    <xf numFmtId="0" fontId="6" fillId="3" borderId="1" xfId="3" applyFont="1" applyFill="1" applyBorder="1" applyAlignment="1">
      <alignment horizontal="center"/>
    </xf>
    <xf numFmtId="0" fontId="4" fillId="0" borderId="9" xfId="3" applyFont="1" applyBorder="1"/>
    <xf numFmtId="0" fontId="4" fillId="0" borderId="1" xfId="3" applyFont="1" applyBorder="1"/>
    <xf numFmtId="0" fontId="4" fillId="0" borderId="9" xfId="3" applyFont="1" applyBorder="1" applyAlignment="1"/>
    <xf numFmtId="0" fontId="4" fillId="0" borderId="1" xfId="3" applyFont="1" applyBorder="1" applyAlignment="1"/>
    <xf numFmtId="0" fontId="4" fillId="0" borderId="12" xfId="3" applyFont="1" applyBorder="1"/>
    <xf numFmtId="0" fontId="6" fillId="0" borderId="13" xfId="3" applyFont="1" applyBorder="1"/>
    <xf numFmtId="44" fontId="4" fillId="0" borderId="0" xfId="4" applyFont="1"/>
    <xf numFmtId="4" fontId="4" fillId="0" borderId="0" xfId="1" applyNumberFormat="1" applyFont="1" applyFill="1"/>
    <xf numFmtId="4" fontId="8" fillId="0" borderId="0" xfId="0" applyNumberFormat="1" applyFont="1"/>
    <xf numFmtId="0" fontId="6" fillId="4" borderId="9" xfId="3" applyFont="1" applyFill="1" applyBorder="1" applyAlignment="1">
      <alignment horizontal="left" vertical="top" wrapText="1"/>
    </xf>
    <xf numFmtId="0" fontId="6" fillId="4" borderId="12" xfId="3" applyFont="1" applyFill="1" applyBorder="1" applyAlignment="1">
      <alignment vertical="top" wrapText="1"/>
    </xf>
    <xf numFmtId="4" fontId="6" fillId="3" borderId="9" xfId="1" applyNumberFormat="1" applyFont="1" applyFill="1" applyBorder="1" applyAlignment="1">
      <alignment vertical="top" wrapText="1"/>
    </xf>
    <xf numFmtId="4" fontId="4" fillId="0" borderId="9" xfId="1" applyNumberFormat="1" applyFont="1" applyBorder="1" applyAlignment="1">
      <alignment vertical="top" wrapText="1"/>
    </xf>
    <xf numFmtId="4" fontId="6" fillId="4" borderId="9" xfId="1" applyNumberFormat="1" applyFont="1" applyFill="1" applyBorder="1" applyAlignment="1">
      <alignment vertical="top" wrapText="1"/>
    </xf>
    <xf numFmtId="4" fontId="4" fillId="0" borderId="0" xfId="1" applyNumberFormat="1" applyFont="1" applyAlignment="1">
      <alignment wrapText="1"/>
    </xf>
    <xf numFmtId="0" fontId="6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4" fillId="6" borderId="1" xfId="0" applyFont="1" applyFill="1" applyBorder="1"/>
    <xf numFmtId="4" fontId="4" fillId="6" borderId="1" xfId="0" applyNumberFormat="1" applyFont="1" applyFill="1" applyBorder="1"/>
    <xf numFmtId="0" fontId="4" fillId="6" borderId="1" xfId="3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6" fillId="5" borderId="1" xfId="3" applyNumberFormat="1" applyFont="1" applyFill="1" applyBorder="1"/>
    <xf numFmtId="0" fontId="4" fillId="0" borderId="1" xfId="3" applyFont="1" applyFill="1" applyBorder="1" applyAlignment="1">
      <alignment wrapText="1"/>
    </xf>
    <xf numFmtId="4" fontId="4" fillId="0" borderId="1" xfId="3" applyNumberFormat="1" applyFont="1" applyFill="1" applyBorder="1"/>
    <xf numFmtId="0" fontId="6" fillId="5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wrapText="1"/>
    </xf>
    <xf numFmtId="0" fontId="4" fillId="0" borderId="0" xfId="0" applyFont="1" applyFill="1" applyBorder="1"/>
    <xf numFmtId="9" fontId="4" fillId="0" borderId="1" xfId="2" applyNumberFormat="1" applyFont="1" applyBorder="1"/>
    <xf numFmtId="44" fontId="4" fillId="0" borderId="0" xfId="0" applyNumberFormat="1" applyFont="1"/>
    <xf numFmtId="44" fontId="4" fillId="0" borderId="0" xfId="4" applyFont="1" applyFill="1"/>
    <xf numFmtId="4" fontId="6" fillId="7" borderId="12" xfId="1" applyNumberFormat="1" applyFont="1" applyFill="1" applyBorder="1" applyAlignment="1">
      <alignment vertical="top" wrapText="1"/>
    </xf>
    <xf numFmtId="4" fontId="6" fillId="7" borderId="1" xfId="1" applyNumberFormat="1" applyFont="1" applyFill="1" applyBorder="1"/>
    <xf numFmtId="4" fontId="6" fillId="7" borderId="1" xfId="3" applyNumberFormat="1" applyFont="1" applyFill="1" applyBorder="1"/>
    <xf numFmtId="4" fontId="6" fillId="7" borderId="1" xfId="0" applyNumberFormat="1" applyFont="1" applyFill="1" applyBorder="1"/>
    <xf numFmtId="4" fontId="3" fillId="7" borderId="1" xfId="0" applyNumberFormat="1" applyFont="1" applyFill="1" applyBorder="1"/>
    <xf numFmtId="4" fontId="3" fillId="7" borderId="6" xfId="0" applyNumberFormat="1" applyFont="1" applyFill="1" applyBorder="1"/>
    <xf numFmtId="0" fontId="0" fillId="0" borderId="1" xfId="0" applyBorder="1" applyAlignment="1">
      <alignment horizontal="left" wrapText="1"/>
    </xf>
    <xf numFmtId="0" fontId="2" fillId="0" borderId="0" xfId="0" applyFont="1" applyAlignment="1">
      <alignment wrapText="1"/>
    </xf>
    <xf numFmtId="2" fontId="0" fillId="0" borderId="1" xfId="0" applyNumberFormat="1" applyBorder="1"/>
    <xf numFmtId="0" fontId="9" fillId="4" borderId="9" xfId="0" applyFont="1" applyFill="1" applyBorder="1" applyAlignment="1">
      <alignment horizontal="center" vertical="center"/>
    </xf>
    <xf numFmtId="4" fontId="9" fillId="4" borderId="17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 wrapText="1"/>
    </xf>
    <xf numFmtId="4" fontId="9" fillId="4" borderId="19" xfId="0" applyNumberFormat="1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4" fontId="9" fillId="0" borderId="27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0" fontId="1" fillId="0" borderId="0" xfId="5"/>
    <xf numFmtId="44" fontId="13" fillId="0" borderId="0" xfId="5" applyNumberFormat="1" applyFont="1"/>
    <xf numFmtId="44" fontId="4" fillId="0" borderId="0" xfId="6" applyFont="1" applyFill="1" applyBorder="1"/>
    <xf numFmtId="0" fontId="6" fillId="0" borderId="0" xfId="0" applyFont="1" applyAlignment="1">
      <alignment vertical="center"/>
    </xf>
    <xf numFmtId="4" fontId="12" fillId="0" borderId="0" xfId="0" applyNumberFormat="1" applyFont="1"/>
    <xf numFmtId="0" fontId="6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horizontal="left" indent="2"/>
    </xf>
    <xf numFmtId="0" fontId="0" fillId="0" borderId="0" xfId="0" applyAlignment="1">
      <alignment horizontal="center" vertical="center"/>
    </xf>
    <xf numFmtId="0" fontId="4" fillId="0" borderId="9" xfId="0" applyFont="1" applyFill="1" applyBorder="1" applyAlignment="1">
      <alignment horizontal="left" indent="2"/>
    </xf>
    <xf numFmtId="0" fontId="4" fillId="0" borderId="26" xfId="0" applyFont="1" applyFill="1" applyBorder="1" applyAlignment="1">
      <alignment horizontal="left" wrapText="1" indent="2"/>
    </xf>
    <xf numFmtId="4" fontId="11" fillId="0" borderId="0" xfId="0" applyNumberFormat="1" applyFont="1" applyAlignment="1">
      <alignment horizontal="center" vertical="center"/>
    </xf>
    <xf numFmtId="0" fontId="4" fillId="0" borderId="18" xfId="0" applyFont="1" applyBorder="1" applyAlignment="1">
      <alignment horizontal="left" indent="2"/>
    </xf>
    <xf numFmtId="0" fontId="4" fillId="0" borderId="9" xfId="0" applyFont="1" applyBorder="1" applyAlignment="1">
      <alignment horizontal="left" indent="2"/>
    </xf>
    <xf numFmtId="0" fontId="4" fillId="0" borderId="9" xfId="0" applyFont="1" applyBorder="1" applyAlignment="1">
      <alignment horizontal="left" wrapText="1" indent="2"/>
    </xf>
    <xf numFmtId="0" fontId="4" fillId="0" borderId="12" xfId="0" applyFont="1" applyBorder="1" applyAlignment="1">
      <alignment horizontal="left" indent="2"/>
    </xf>
    <xf numFmtId="0" fontId="4" fillId="0" borderId="37" xfId="5" applyFont="1" applyBorder="1" applyAlignment="1">
      <alignment wrapText="1"/>
    </xf>
    <xf numFmtId="44" fontId="6" fillId="4" borderId="38" xfId="5" applyNumberFormat="1" applyFont="1" applyFill="1" applyBorder="1"/>
    <xf numFmtId="0" fontId="4" fillId="0" borderId="0" xfId="0" applyFont="1" applyBorder="1" applyAlignment="1">
      <alignment horizontal="left" wrapText="1"/>
    </xf>
    <xf numFmtId="44" fontId="4" fillId="0" borderId="17" xfId="6" applyFont="1" applyBorder="1"/>
    <xf numFmtId="44" fontId="4" fillId="0" borderId="27" xfId="6" applyFont="1" applyBorder="1"/>
    <xf numFmtId="44" fontId="4" fillId="0" borderId="17" xfId="6" applyFont="1" applyBorder="1" applyAlignment="1">
      <alignment horizontal="center" vertical="center"/>
    </xf>
    <xf numFmtId="0" fontId="4" fillId="0" borderId="23" xfId="5" applyFont="1" applyBorder="1"/>
    <xf numFmtId="0" fontId="4" fillId="0" borderId="24" xfId="5" applyFont="1" applyBorder="1" applyAlignment="1">
      <alignment wrapText="1"/>
    </xf>
    <xf numFmtId="44" fontId="4" fillId="0" borderId="25" xfId="6" applyFont="1" applyBorder="1"/>
    <xf numFmtId="44" fontId="4" fillId="0" borderId="39" xfId="6" applyFont="1" applyBorder="1"/>
    <xf numFmtId="0" fontId="4" fillId="0" borderId="25" xfId="5" applyFont="1" applyBorder="1"/>
    <xf numFmtId="0" fontId="4" fillId="0" borderId="17" xfId="5" applyFont="1" applyBorder="1"/>
    <xf numFmtId="44" fontId="6" fillId="4" borderId="19" xfId="5" applyNumberFormat="1" applyFont="1" applyFill="1" applyBorder="1"/>
    <xf numFmtId="44" fontId="4" fillId="0" borderId="19" xfId="6" applyFont="1" applyBorder="1"/>
    <xf numFmtId="0" fontId="4" fillId="0" borderId="24" xfId="5" applyFont="1" applyBorder="1"/>
    <xf numFmtId="0" fontId="4" fillId="0" borderId="27" xfId="5" applyFont="1" applyBorder="1"/>
    <xf numFmtId="0" fontId="4" fillId="0" borderId="4" xfId="5" applyFont="1" applyBorder="1"/>
    <xf numFmtId="0" fontId="6" fillId="4" borderId="5" xfId="5" applyFont="1" applyFill="1" applyBorder="1"/>
    <xf numFmtId="44" fontId="6" fillId="4" borderId="6" xfId="5" applyNumberFormat="1" applyFont="1" applyFill="1" applyBorder="1"/>
    <xf numFmtId="0" fontId="4" fillId="0" borderId="0" xfId="5" applyFont="1"/>
    <xf numFmtId="0" fontId="16" fillId="5" borderId="33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8" fontId="17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44" fontId="4" fillId="0" borderId="19" xfId="4" applyFont="1" applyBorder="1"/>
    <xf numFmtId="44" fontId="4" fillId="0" borderId="17" xfId="4" applyFont="1" applyBorder="1"/>
    <xf numFmtId="44" fontId="4" fillId="0" borderId="27" xfId="4" applyFont="1" applyBorder="1"/>
    <xf numFmtId="44" fontId="4" fillId="0" borderId="39" xfId="4" applyFont="1" applyBorder="1"/>
    <xf numFmtId="0" fontId="4" fillId="0" borderId="26" xfId="0" applyFont="1" applyBorder="1" applyAlignment="1">
      <alignment horizontal="left" indent="2"/>
    </xf>
    <xf numFmtId="0" fontId="4" fillId="0" borderId="18" xfId="0" applyFont="1" applyBorder="1" applyAlignment="1">
      <alignment horizontal="left" wrapText="1" indent="2"/>
    </xf>
    <xf numFmtId="0" fontId="6" fillId="5" borderId="33" xfId="5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3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/>
    </xf>
    <xf numFmtId="0" fontId="6" fillId="4" borderId="11" xfId="3" applyFont="1" applyFill="1" applyBorder="1" applyAlignment="1">
      <alignment horizontal="center"/>
    </xf>
    <xf numFmtId="0" fontId="6" fillId="3" borderId="9" xfId="3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36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35" xfId="5" applyFont="1" applyBorder="1" applyAlignment="1">
      <alignment horizontal="center" vertical="center"/>
    </xf>
    <xf numFmtId="0" fontId="4" fillId="0" borderId="23" xfId="5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35" xfId="5" applyFont="1" applyBorder="1" applyAlignment="1">
      <alignment horizontal="center" vertical="center" wrapText="1"/>
    </xf>
    <xf numFmtId="0" fontId="4" fillId="0" borderId="23" xfId="5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16" fillId="5" borderId="31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</cellXfs>
  <cellStyles count="7">
    <cellStyle name="Millares" xfId="1" builtinId="3"/>
    <cellStyle name="Moneda" xfId="4" builtinId="4"/>
    <cellStyle name="Moneda 2" xfId="6"/>
    <cellStyle name="Normal" xfId="0" builtinId="0"/>
    <cellStyle name="Normal 2" xfId="3"/>
    <cellStyle name="Normal 4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showGridLines="0" workbookViewId="0">
      <selection activeCell="E10" sqref="E10"/>
    </sheetView>
  </sheetViews>
  <sheetFormatPr baseColWidth="10" defaultRowHeight="15.75" x14ac:dyDescent="0.25"/>
  <cols>
    <col min="1" max="1" width="9.85546875" style="64" bestFit="1" customWidth="1"/>
    <col min="2" max="2" width="45.42578125" style="64" customWidth="1"/>
    <col min="3" max="3" width="28.5703125" style="77" bestFit="1" customWidth="1"/>
    <col min="4" max="4" width="17.140625" style="64" bestFit="1" customWidth="1"/>
    <col min="5" max="16384" width="11.42578125" style="64"/>
  </cols>
  <sheetData>
    <row r="1" spans="1:4" ht="16.5" thickBot="1" x14ac:dyDescent="0.3"/>
    <row r="2" spans="1:4" x14ac:dyDescent="0.25">
      <c r="A2" s="184" t="s">
        <v>1083</v>
      </c>
      <c r="B2" s="185"/>
      <c r="C2" s="186"/>
    </row>
    <row r="3" spans="1:4" ht="16.5" thickBot="1" x14ac:dyDescent="0.3">
      <c r="A3" s="187"/>
      <c r="B3" s="188"/>
      <c r="C3" s="189"/>
    </row>
    <row r="4" spans="1:4" ht="15.75" customHeight="1" thickBot="1" x14ac:dyDescent="0.3">
      <c r="A4" s="179" t="s">
        <v>382</v>
      </c>
      <c r="B4" s="180"/>
      <c r="C4" s="181"/>
    </row>
    <row r="5" spans="1:4" ht="16.5" thickBot="1" x14ac:dyDescent="0.3">
      <c r="A5" s="119" t="s">
        <v>553</v>
      </c>
      <c r="B5" s="120" t="s">
        <v>554</v>
      </c>
      <c r="C5" s="121" t="s">
        <v>555</v>
      </c>
    </row>
    <row r="6" spans="1:4" x14ac:dyDescent="0.25">
      <c r="A6" s="116">
        <v>1</v>
      </c>
      <c r="B6" s="117" t="s">
        <v>383</v>
      </c>
      <c r="C6" s="118">
        <f>C7+C9+C13+C14+C15+C16+C17+C23+C25</f>
        <v>2673621380.414547</v>
      </c>
      <c r="D6" s="77"/>
    </row>
    <row r="7" spans="1:4" x14ac:dyDescent="0.25">
      <c r="A7" s="114">
        <v>1.1000000000000001</v>
      </c>
      <c r="B7" s="65" t="s">
        <v>384</v>
      </c>
      <c r="C7" s="115">
        <v>50609781.203623049</v>
      </c>
    </row>
    <row r="8" spans="1:4" x14ac:dyDescent="0.25">
      <c r="A8" s="114" t="s">
        <v>385</v>
      </c>
      <c r="B8" s="65" t="s">
        <v>386</v>
      </c>
      <c r="C8" s="115">
        <v>50609781.203623049</v>
      </c>
    </row>
    <row r="9" spans="1:4" x14ac:dyDescent="0.25">
      <c r="A9" s="114">
        <v>1.2</v>
      </c>
      <c r="B9" s="65" t="s">
        <v>387</v>
      </c>
      <c r="C9" s="115">
        <v>2424528097.6171908</v>
      </c>
    </row>
    <row r="10" spans="1:4" x14ac:dyDescent="0.25">
      <c r="A10" s="114" t="s">
        <v>388</v>
      </c>
      <c r="B10" s="65" t="s">
        <v>389</v>
      </c>
      <c r="C10" s="115">
        <v>1573518735.3535571</v>
      </c>
    </row>
    <row r="11" spans="1:4" ht="30" x14ac:dyDescent="0.25">
      <c r="A11" s="114" t="s">
        <v>390</v>
      </c>
      <c r="B11" s="65" t="s">
        <v>391</v>
      </c>
      <c r="C11" s="115">
        <v>782637669.91082919</v>
      </c>
    </row>
    <row r="12" spans="1:4" x14ac:dyDescent="0.25">
      <c r="A12" s="114" t="s">
        <v>392</v>
      </c>
      <c r="B12" s="65" t="s">
        <v>393</v>
      </c>
      <c r="C12" s="115">
        <v>68371692.352804795</v>
      </c>
    </row>
    <row r="13" spans="1:4" ht="30" x14ac:dyDescent="0.25">
      <c r="A13" s="114">
        <v>1.3</v>
      </c>
      <c r="B13" s="65" t="s">
        <v>394</v>
      </c>
      <c r="C13" s="115">
        <v>0</v>
      </c>
    </row>
    <row r="14" spans="1:4" x14ac:dyDescent="0.25">
      <c r="A14" s="114">
        <v>1.4</v>
      </c>
      <c r="B14" s="65" t="s">
        <v>395</v>
      </c>
      <c r="C14" s="115">
        <v>0</v>
      </c>
    </row>
    <row r="15" spans="1:4" x14ac:dyDescent="0.25">
      <c r="A15" s="114">
        <v>1.5</v>
      </c>
      <c r="B15" s="65" t="s">
        <v>396</v>
      </c>
      <c r="C15" s="115">
        <v>0</v>
      </c>
    </row>
    <row r="16" spans="1:4" x14ac:dyDescent="0.25">
      <c r="A16" s="114">
        <v>1.6</v>
      </c>
      <c r="B16" s="65" t="s">
        <v>397</v>
      </c>
      <c r="C16" s="115">
        <v>0</v>
      </c>
    </row>
    <row r="17" spans="1:3" x14ac:dyDescent="0.25">
      <c r="A17" s="114">
        <v>1.7</v>
      </c>
      <c r="B17" s="65" t="s">
        <v>398</v>
      </c>
      <c r="C17" s="115">
        <v>179408015.51598409</v>
      </c>
    </row>
    <row r="18" spans="1:3" x14ac:dyDescent="0.25">
      <c r="A18" s="114" t="s">
        <v>399</v>
      </c>
      <c r="B18" s="65" t="s">
        <v>400</v>
      </c>
      <c r="C18" s="115">
        <v>53122713.394282877</v>
      </c>
    </row>
    <row r="19" spans="1:3" x14ac:dyDescent="0.25">
      <c r="A19" s="114" t="s">
        <v>401</v>
      </c>
      <c r="B19" s="65" t="s">
        <v>402</v>
      </c>
      <c r="C19" s="115">
        <v>78867763.620826602</v>
      </c>
    </row>
    <row r="20" spans="1:3" x14ac:dyDescent="0.25">
      <c r="A20" s="114" t="s">
        <v>403</v>
      </c>
      <c r="B20" s="65" t="s">
        <v>404</v>
      </c>
      <c r="C20" s="115">
        <v>304993.62637717288</v>
      </c>
    </row>
    <row r="21" spans="1:3" x14ac:dyDescent="0.25">
      <c r="A21" s="114" t="s">
        <v>405</v>
      </c>
      <c r="B21" s="65" t="s">
        <v>406</v>
      </c>
      <c r="C21" s="115">
        <v>15357326.128168236</v>
      </c>
    </row>
    <row r="22" spans="1:3" x14ac:dyDescent="0.25">
      <c r="A22" s="114" t="s">
        <v>407</v>
      </c>
      <c r="B22" s="65" t="s">
        <v>408</v>
      </c>
      <c r="C22" s="115">
        <v>31755218.746329181</v>
      </c>
    </row>
    <row r="23" spans="1:3" x14ac:dyDescent="0.25">
      <c r="A23" s="114">
        <v>1.8</v>
      </c>
      <c r="B23" s="65" t="s">
        <v>409</v>
      </c>
      <c r="C23" s="115">
        <v>19075486.077749033</v>
      </c>
    </row>
    <row r="24" spans="1:3" x14ac:dyDescent="0.25">
      <c r="A24" s="114" t="s">
        <v>410</v>
      </c>
      <c r="B24" s="65" t="s">
        <v>409</v>
      </c>
      <c r="C24" s="115">
        <v>19075486.077749033</v>
      </c>
    </row>
    <row r="25" spans="1:3" ht="60" x14ac:dyDescent="0.25">
      <c r="A25" s="114">
        <v>1.9</v>
      </c>
      <c r="B25" s="65" t="s">
        <v>411</v>
      </c>
      <c r="C25" s="115">
        <v>0</v>
      </c>
    </row>
    <row r="26" spans="1:3" ht="30" x14ac:dyDescent="0.25">
      <c r="A26" s="112">
        <v>2</v>
      </c>
      <c r="B26" s="85" t="s">
        <v>412</v>
      </c>
      <c r="C26" s="113">
        <v>0</v>
      </c>
    </row>
    <row r="27" spans="1:3" x14ac:dyDescent="0.25">
      <c r="A27" s="114">
        <v>2.1</v>
      </c>
      <c r="B27" s="65" t="s">
        <v>413</v>
      </c>
      <c r="C27" s="115">
        <v>0</v>
      </c>
    </row>
    <row r="28" spans="1:3" x14ac:dyDescent="0.25">
      <c r="A28" s="114">
        <v>2.2000000000000002</v>
      </c>
      <c r="B28" s="65" t="s">
        <v>414</v>
      </c>
      <c r="C28" s="115">
        <v>0</v>
      </c>
    </row>
    <row r="29" spans="1:3" x14ac:dyDescent="0.25">
      <c r="A29" s="114">
        <v>2.2999999999999998</v>
      </c>
      <c r="B29" s="65" t="s">
        <v>415</v>
      </c>
      <c r="C29" s="115">
        <v>0</v>
      </c>
    </row>
    <row r="30" spans="1:3" ht="30" x14ac:dyDescent="0.25">
      <c r="A30" s="114">
        <v>2.4</v>
      </c>
      <c r="B30" s="65" t="s">
        <v>416</v>
      </c>
      <c r="C30" s="115">
        <v>0</v>
      </c>
    </row>
    <row r="31" spans="1:3" ht="30" x14ac:dyDescent="0.25">
      <c r="A31" s="114">
        <v>2.5</v>
      </c>
      <c r="B31" s="65" t="s">
        <v>417</v>
      </c>
      <c r="C31" s="115">
        <v>0</v>
      </c>
    </row>
    <row r="32" spans="1:3" x14ac:dyDescent="0.25">
      <c r="A32" s="112">
        <v>3</v>
      </c>
      <c r="B32" s="85" t="s">
        <v>418</v>
      </c>
      <c r="C32" s="113">
        <v>0</v>
      </c>
    </row>
    <row r="33" spans="1:3" ht="30" x14ac:dyDescent="0.25">
      <c r="A33" s="114">
        <v>3.1</v>
      </c>
      <c r="B33" s="65" t="s">
        <v>419</v>
      </c>
      <c r="C33" s="115">
        <v>0</v>
      </c>
    </row>
    <row r="34" spans="1:3" ht="75" x14ac:dyDescent="0.25">
      <c r="A34" s="114">
        <v>3.9</v>
      </c>
      <c r="B34" s="65" t="s">
        <v>420</v>
      </c>
      <c r="C34" s="115">
        <v>0</v>
      </c>
    </row>
    <row r="35" spans="1:3" x14ac:dyDescent="0.25">
      <c r="A35" s="112">
        <v>4</v>
      </c>
      <c r="B35" s="85" t="s">
        <v>421</v>
      </c>
      <c r="C35" s="113">
        <f>C36+C41+C42+C57+C63+C69</f>
        <v>1390860521.3684998</v>
      </c>
    </row>
    <row r="36" spans="1:3" ht="45" x14ac:dyDescent="0.25">
      <c r="A36" s="114">
        <v>4.0999999999999996</v>
      </c>
      <c r="B36" s="65" t="s">
        <v>422</v>
      </c>
      <c r="C36" s="115">
        <v>414888288.34646344</v>
      </c>
    </row>
    <row r="37" spans="1:3" x14ac:dyDescent="0.25">
      <c r="A37" s="114" t="s">
        <v>423</v>
      </c>
      <c r="B37" s="65" t="s">
        <v>424</v>
      </c>
      <c r="C37" s="115">
        <v>206904789.39838132</v>
      </c>
    </row>
    <row r="38" spans="1:3" x14ac:dyDescent="0.25">
      <c r="A38" s="114" t="s">
        <v>425</v>
      </c>
      <c r="B38" s="65" t="s">
        <v>426</v>
      </c>
      <c r="C38" s="115">
        <v>33191063.067717075</v>
      </c>
    </row>
    <row r="39" spans="1:3" x14ac:dyDescent="0.25">
      <c r="A39" s="114" t="s">
        <v>427</v>
      </c>
      <c r="B39" s="65" t="s">
        <v>428</v>
      </c>
      <c r="C39" s="115">
        <v>60573690.098583661</v>
      </c>
    </row>
    <row r="40" spans="1:3" ht="30" x14ac:dyDescent="0.25">
      <c r="A40" s="114" t="s">
        <v>429</v>
      </c>
      <c r="B40" s="65" t="s">
        <v>430</v>
      </c>
      <c r="C40" s="115">
        <v>114218745.78178138</v>
      </c>
    </row>
    <row r="41" spans="1:3" x14ac:dyDescent="0.25">
      <c r="A41" s="114">
        <v>4.2</v>
      </c>
      <c r="B41" s="65" t="s">
        <v>431</v>
      </c>
      <c r="C41" s="115"/>
    </row>
    <row r="42" spans="1:3" x14ac:dyDescent="0.25">
      <c r="A42" s="114">
        <v>4.3</v>
      </c>
      <c r="B42" s="65" t="s">
        <v>432</v>
      </c>
      <c r="C42" s="115">
        <v>873560316.05250084</v>
      </c>
    </row>
    <row r="43" spans="1:3" x14ac:dyDescent="0.25">
      <c r="A43" s="114" t="s">
        <v>433</v>
      </c>
      <c r="B43" s="65" t="s">
        <v>434</v>
      </c>
      <c r="C43" s="115">
        <v>143001823.7377944</v>
      </c>
    </row>
    <row r="44" spans="1:3" x14ac:dyDescent="0.25">
      <c r="A44" s="114" t="s">
        <v>435</v>
      </c>
      <c r="B44" s="65" t="s">
        <v>436</v>
      </c>
      <c r="C44" s="115">
        <v>59140033.396754302</v>
      </c>
    </row>
    <row r="45" spans="1:3" ht="30" x14ac:dyDescent="0.25">
      <c r="A45" s="114" t="s">
        <v>437</v>
      </c>
      <c r="B45" s="65" t="s">
        <v>438</v>
      </c>
      <c r="C45" s="115">
        <v>403148085.85822916</v>
      </c>
    </row>
    <row r="46" spans="1:3" ht="30" x14ac:dyDescent="0.25">
      <c r="A46" s="114" t="s">
        <v>439</v>
      </c>
      <c r="B46" s="65" t="s">
        <v>440</v>
      </c>
      <c r="C46" s="115">
        <v>3406885.2326047532</v>
      </c>
    </row>
    <row r="47" spans="1:3" ht="30" x14ac:dyDescent="0.25">
      <c r="A47" s="114" t="s">
        <v>441</v>
      </c>
      <c r="B47" s="65" t="s">
        <v>442</v>
      </c>
      <c r="C47" s="115">
        <v>70933097.663463071</v>
      </c>
    </row>
    <row r="48" spans="1:3" x14ac:dyDescent="0.25">
      <c r="A48" s="114" t="s">
        <v>443</v>
      </c>
      <c r="B48" s="65" t="s">
        <v>444</v>
      </c>
      <c r="C48" s="115">
        <v>4542513.643473004</v>
      </c>
    </row>
    <row r="49" spans="1:3" x14ac:dyDescent="0.25">
      <c r="A49" s="114" t="s">
        <v>445</v>
      </c>
      <c r="B49" s="65" t="s">
        <v>446</v>
      </c>
      <c r="C49" s="115">
        <v>786204.28444725077</v>
      </c>
    </row>
    <row r="50" spans="1:3" x14ac:dyDescent="0.25">
      <c r="A50" s="114" t="s">
        <v>447</v>
      </c>
      <c r="B50" s="65" t="s">
        <v>448</v>
      </c>
      <c r="C50" s="115">
        <v>14937881.404497765</v>
      </c>
    </row>
    <row r="51" spans="1:3" ht="45" x14ac:dyDescent="0.25">
      <c r="A51" s="114" t="s">
        <v>449</v>
      </c>
      <c r="B51" s="65" t="s">
        <v>450</v>
      </c>
      <c r="C51" s="115">
        <v>8735603.160525009</v>
      </c>
    </row>
    <row r="52" spans="1:3" ht="45" x14ac:dyDescent="0.25">
      <c r="A52" s="114" t="s">
        <v>451</v>
      </c>
      <c r="B52" s="65" t="s">
        <v>452</v>
      </c>
      <c r="C52" s="115">
        <v>0</v>
      </c>
    </row>
    <row r="53" spans="1:3" x14ac:dyDescent="0.25">
      <c r="A53" s="114" t="s">
        <v>453</v>
      </c>
      <c r="B53" s="65" t="s">
        <v>454</v>
      </c>
      <c r="C53" s="115">
        <v>82114669.708935082</v>
      </c>
    </row>
    <row r="54" spans="1:3" x14ac:dyDescent="0.25">
      <c r="A54" s="114" t="s">
        <v>455</v>
      </c>
      <c r="B54" s="65" t="s">
        <v>456</v>
      </c>
      <c r="C54" s="115">
        <v>17733274.415865768</v>
      </c>
    </row>
    <row r="55" spans="1:3" x14ac:dyDescent="0.25">
      <c r="A55" s="114" t="s">
        <v>457</v>
      </c>
      <c r="B55" s="65" t="s">
        <v>458</v>
      </c>
      <c r="C55" s="115">
        <v>52413618.963150047</v>
      </c>
    </row>
    <row r="56" spans="1:3" x14ac:dyDescent="0.25">
      <c r="A56" s="114" t="s">
        <v>459</v>
      </c>
      <c r="B56" s="65" t="s">
        <v>460</v>
      </c>
      <c r="C56" s="115">
        <v>12666624.582761263</v>
      </c>
    </row>
    <row r="57" spans="1:3" x14ac:dyDescent="0.25">
      <c r="A57" s="114">
        <v>4.4000000000000004</v>
      </c>
      <c r="B57" s="65" t="s">
        <v>461</v>
      </c>
      <c r="C57" s="115">
        <v>56479299.200955451</v>
      </c>
    </row>
    <row r="58" spans="1:3" x14ac:dyDescent="0.25">
      <c r="A58" s="114" t="s">
        <v>462</v>
      </c>
      <c r="B58" s="65" t="s">
        <v>463</v>
      </c>
      <c r="C58" s="115">
        <v>0</v>
      </c>
    </row>
    <row r="59" spans="1:3" x14ac:dyDescent="0.25">
      <c r="A59" s="114" t="s">
        <v>464</v>
      </c>
      <c r="B59" s="65" t="s">
        <v>465</v>
      </c>
      <c r="C59" s="115">
        <v>0</v>
      </c>
    </row>
    <row r="60" spans="1:3" x14ac:dyDescent="0.25">
      <c r="A60" s="114" t="s">
        <v>466</v>
      </c>
      <c r="B60" s="65" t="s">
        <v>467</v>
      </c>
      <c r="C60" s="115">
        <v>0</v>
      </c>
    </row>
    <row r="61" spans="1:3" x14ac:dyDescent="0.25">
      <c r="A61" s="114" t="s">
        <v>468</v>
      </c>
      <c r="B61" s="65" t="s">
        <v>469</v>
      </c>
      <c r="C61" s="115">
        <v>27674856.608468167</v>
      </c>
    </row>
    <row r="62" spans="1:3" x14ac:dyDescent="0.25">
      <c r="A62" s="114" t="s">
        <v>470</v>
      </c>
      <c r="B62" s="65" t="s">
        <v>471</v>
      </c>
      <c r="C62" s="115">
        <v>28804442.592487279</v>
      </c>
    </row>
    <row r="63" spans="1:3" x14ac:dyDescent="0.25">
      <c r="A63" s="114">
        <v>4.5</v>
      </c>
      <c r="B63" s="65" t="s">
        <v>472</v>
      </c>
      <c r="C63" s="115">
        <v>45932617.768580005</v>
      </c>
    </row>
    <row r="64" spans="1:3" x14ac:dyDescent="0.25">
      <c r="A64" s="114" t="s">
        <v>473</v>
      </c>
      <c r="B64" s="65" t="s">
        <v>400</v>
      </c>
      <c r="C64" s="115">
        <v>20090927.011976894</v>
      </c>
    </row>
    <row r="65" spans="1:3" x14ac:dyDescent="0.25">
      <c r="A65" s="114" t="s">
        <v>474</v>
      </c>
      <c r="B65" s="65" t="s">
        <v>402</v>
      </c>
      <c r="C65" s="115">
        <v>17863195.050200764</v>
      </c>
    </row>
    <row r="66" spans="1:3" x14ac:dyDescent="0.25">
      <c r="A66" s="114" t="s">
        <v>475</v>
      </c>
      <c r="B66" s="65" t="s">
        <v>404</v>
      </c>
      <c r="C66" s="115">
        <v>2558446.8097099061</v>
      </c>
    </row>
    <row r="67" spans="1:3" x14ac:dyDescent="0.25">
      <c r="A67" s="114" t="s">
        <v>476</v>
      </c>
      <c r="B67" s="65" t="s">
        <v>477</v>
      </c>
      <c r="C67" s="115">
        <v>1143722.182437642</v>
      </c>
    </row>
    <row r="68" spans="1:3" x14ac:dyDescent="0.25">
      <c r="A68" s="114" t="s">
        <v>478</v>
      </c>
      <c r="B68" s="65" t="s">
        <v>408</v>
      </c>
      <c r="C68" s="115">
        <v>4276326.7142547984</v>
      </c>
    </row>
    <row r="69" spans="1:3" ht="60" x14ac:dyDescent="0.25">
      <c r="A69" s="114">
        <v>4.9000000000000004</v>
      </c>
      <c r="B69" s="65" t="s">
        <v>479</v>
      </c>
      <c r="C69" s="115">
        <v>0</v>
      </c>
    </row>
    <row r="70" spans="1:3" x14ac:dyDescent="0.25">
      <c r="A70" s="112">
        <v>5</v>
      </c>
      <c r="B70" s="85" t="s">
        <v>480</v>
      </c>
      <c r="C70" s="113">
        <v>160869786.08000001</v>
      </c>
    </row>
    <row r="71" spans="1:3" x14ac:dyDescent="0.25">
      <c r="A71" s="114">
        <v>5.0999999999999996</v>
      </c>
      <c r="B71" s="65" t="s">
        <v>480</v>
      </c>
      <c r="C71" s="115">
        <v>160869786.07909027</v>
      </c>
    </row>
    <row r="72" spans="1:3" ht="45" x14ac:dyDescent="0.25">
      <c r="A72" s="114" t="s">
        <v>481</v>
      </c>
      <c r="B72" s="65" t="s">
        <v>482</v>
      </c>
      <c r="C72" s="115">
        <v>518000.71117467078</v>
      </c>
    </row>
    <row r="73" spans="1:3" x14ac:dyDescent="0.25">
      <c r="A73" s="114" t="s">
        <v>483</v>
      </c>
      <c r="B73" s="65" t="s">
        <v>484</v>
      </c>
      <c r="C73" s="115">
        <v>0</v>
      </c>
    </row>
    <row r="74" spans="1:3" x14ac:dyDescent="0.25">
      <c r="A74" s="114" t="s">
        <v>485</v>
      </c>
      <c r="B74" s="65" t="s">
        <v>486</v>
      </c>
      <c r="C74" s="115">
        <v>160351785.3679156</v>
      </c>
    </row>
    <row r="75" spans="1:3" x14ac:dyDescent="0.25">
      <c r="A75" s="114">
        <v>5.2</v>
      </c>
      <c r="B75" s="65" t="s">
        <v>487</v>
      </c>
      <c r="C75" s="115"/>
    </row>
    <row r="76" spans="1:3" ht="60" x14ac:dyDescent="0.25">
      <c r="A76" s="114">
        <v>5.9</v>
      </c>
      <c r="B76" s="65" t="s">
        <v>488</v>
      </c>
      <c r="C76" s="115">
        <v>0</v>
      </c>
    </row>
    <row r="77" spans="1:3" x14ac:dyDescent="0.25">
      <c r="A77" s="112">
        <v>6</v>
      </c>
      <c r="B77" s="85" t="s">
        <v>489</v>
      </c>
      <c r="C77" s="113">
        <f>C78+C87+C88</f>
        <v>268796174.85000002</v>
      </c>
    </row>
    <row r="78" spans="1:3" x14ac:dyDescent="0.25">
      <c r="A78" s="114">
        <v>6.1</v>
      </c>
      <c r="B78" s="65" t="s">
        <v>490</v>
      </c>
      <c r="C78" s="115">
        <v>266108213.10150003</v>
      </c>
    </row>
    <row r="79" spans="1:3" ht="30" x14ac:dyDescent="0.25">
      <c r="A79" s="114" t="s">
        <v>491</v>
      </c>
      <c r="B79" s="65" t="s">
        <v>492</v>
      </c>
      <c r="C79" s="115">
        <v>0</v>
      </c>
    </row>
    <row r="80" spans="1:3" x14ac:dyDescent="0.25">
      <c r="A80" s="114" t="s">
        <v>493</v>
      </c>
      <c r="B80" s="65" t="s">
        <v>402</v>
      </c>
      <c r="C80" s="115">
        <v>237182250.33736697</v>
      </c>
    </row>
    <row r="81" spans="1:3" x14ac:dyDescent="0.25">
      <c r="A81" s="114" t="s">
        <v>494</v>
      </c>
      <c r="B81" s="65" t="s">
        <v>495</v>
      </c>
      <c r="C81" s="115">
        <v>5162499.334169101</v>
      </c>
    </row>
    <row r="82" spans="1:3" x14ac:dyDescent="0.25">
      <c r="A82" s="114" t="s">
        <v>496</v>
      </c>
      <c r="B82" s="65" t="s">
        <v>497</v>
      </c>
      <c r="C82" s="115">
        <v>8621906.1044886</v>
      </c>
    </row>
    <row r="83" spans="1:3" ht="30" x14ac:dyDescent="0.25">
      <c r="A83" s="114" t="s">
        <v>498</v>
      </c>
      <c r="B83" s="65" t="s">
        <v>499</v>
      </c>
      <c r="C83" s="115">
        <v>0</v>
      </c>
    </row>
    <row r="84" spans="1:3" ht="30" x14ac:dyDescent="0.25">
      <c r="A84" s="114" t="s">
        <v>500</v>
      </c>
      <c r="B84" s="65" t="s">
        <v>501</v>
      </c>
      <c r="C84" s="115">
        <v>0</v>
      </c>
    </row>
    <row r="85" spans="1:3" ht="30" x14ac:dyDescent="0.25">
      <c r="A85" s="114" t="s">
        <v>502</v>
      </c>
      <c r="B85" s="65" t="s">
        <v>503</v>
      </c>
      <c r="C85" s="115">
        <v>0</v>
      </c>
    </row>
    <row r="86" spans="1:3" x14ac:dyDescent="0.25">
      <c r="A86" s="114" t="s">
        <v>504</v>
      </c>
      <c r="B86" s="65" t="s">
        <v>505</v>
      </c>
      <c r="C86" s="115">
        <v>15141557.32547535</v>
      </c>
    </row>
    <row r="87" spans="1:3" x14ac:dyDescent="0.25">
      <c r="A87" s="114">
        <v>6.2</v>
      </c>
      <c r="B87" s="65" t="s">
        <v>506</v>
      </c>
      <c r="C87" s="115">
        <v>0</v>
      </c>
    </row>
    <row r="88" spans="1:3" x14ac:dyDescent="0.25">
      <c r="A88" s="114">
        <v>6.3</v>
      </c>
      <c r="B88" s="65" t="s">
        <v>507</v>
      </c>
      <c r="C88" s="115">
        <v>2687961.7484999998</v>
      </c>
    </row>
    <row r="89" spans="1:3" x14ac:dyDescent="0.25">
      <c r="A89" s="114" t="s">
        <v>508</v>
      </c>
      <c r="B89" s="65" t="s">
        <v>507</v>
      </c>
      <c r="C89" s="115">
        <v>2687961.7484999998</v>
      </c>
    </row>
    <row r="90" spans="1:3" ht="60" x14ac:dyDescent="0.25">
      <c r="A90" s="114">
        <v>6.9</v>
      </c>
      <c r="B90" s="65" t="s">
        <v>509</v>
      </c>
      <c r="C90" s="115">
        <v>0</v>
      </c>
    </row>
    <row r="91" spans="1:3" ht="30" x14ac:dyDescent="0.25">
      <c r="A91" s="112">
        <v>7</v>
      </c>
      <c r="B91" s="85" t="s">
        <v>510</v>
      </c>
      <c r="C91" s="113">
        <v>0</v>
      </c>
    </row>
    <row r="92" spans="1:3" ht="45" x14ac:dyDescent="0.25">
      <c r="A92" s="114">
        <v>7.1</v>
      </c>
      <c r="B92" s="65" t="s">
        <v>511</v>
      </c>
      <c r="C92" s="115">
        <v>0</v>
      </c>
    </row>
    <row r="93" spans="1:3" ht="45" x14ac:dyDescent="0.25">
      <c r="A93" s="114">
        <v>7.2</v>
      </c>
      <c r="B93" s="65" t="s">
        <v>512</v>
      </c>
      <c r="C93" s="115">
        <v>0</v>
      </c>
    </row>
    <row r="94" spans="1:3" ht="60" x14ac:dyDescent="0.25">
      <c r="A94" s="114">
        <v>7.3</v>
      </c>
      <c r="B94" s="65" t="s">
        <v>513</v>
      </c>
      <c r="C94" s="115">
        <v>0</v>
      </c>
    </row>
    <row r="95" spans="1:3" ht="60" x14ac:dyDescent="0.25">
      <c r="A95" s="114">
        <v>7.4</v>
      </c>
      <c r="B95" s="65" t="s">
        <v>514</v>
      </c>
      <c r="C95" s="115">
        <v>0</v>
      </c>
    </row>
    <row r="96" spans="1:3" ht="60" x14ac:dyDescent="0.25">
      <c r="A96" s="114">
        <v>7.5</v>
      </c>
      <c r="B96" s="65" t="s">
        <v>515</v>
      </c>
      <c r="C96" s="115">
        <v>0</v>
      </c>
    </row>
    <row r="97" spans="1:4" ht="60" x14ac:dyDescent="0.25">
      <c r="A97" s="114">
        <v>7.6</v>
      </c>
      <c r="B97" s="65" t="s">
        <v>516</v>
      </c>
      <c r="C97" s="115">
        <v>0</v>
      </c>
    </row>
    <row r="98" spans="1:4" ht="60" x14ac:dyDescent="0.25">
      <c r="A98" s="114">
        <v>7.7</v>
      </c>
      <c r="B98" s="65" t="s">
        <v>517</v>
      </c>
      <c r="C98" s="115">
        <v>0</v>
      </c>
    </row>
    <row r="99" spans="1:4" ht="45" x14ac:dyDescent="0.25">
      <c r="A99" s="114">
        <v>7.8</v>
      </c>
      <c r="B99" s="65" t="s">
        <v>518</v>
      </c>
      <c r="C99" s="115">
        <v>0</v>
      </c>
    </row>
    <row r="100" spans="1:4" x14ac:dyDescent="0.25">
      <c r="A100" s="114">
        <v>7.9</v>
      </c>
      <c r="B100" s="65" t="s">
        <v>519</v>
      </c>
      <c r="C100" s="115">
        <v>0</v>
      </c>
    </row>
    <row r="101" spans="1:4" ht="45" x14ac:dyDescent="0.25">
      <c r="A101" s="112">
        <v>8</v>
      </c>
      <c r="B101" s="85" t="s">
        <v>520</v>
      </c>
      <c r="C101" s="113">
        <f>C102+C105+C110+C114+C116</f>
        <v>7251628351.6334581</v>
      </c>
    </row>
    <row r="102" spans="1:4" x14ac:dyDescent="0.25">
      <c r="A102" s="114">
        <v>8.1</v>
      </c>
      <c r="B102" s="65" t="s">
        <v>310</v>
      </c>
      <c r="C102" s="115">
        <v>5679823414.4834585</v>
      </c>
    </row>
    <row r="103" spans="1:4" x14ac:dyDescent="0.25">
      <c r="A103" s="114" t="s">
        <v>521</v>
      </c>
      <c r="B103" s="65" t="s">
        <v>522</v>
      </c>
      <c r="C103" s="115">
        <v>4806840720.6234589</v>
      </c>
    </row>
    <row r="104" spans="1:4" x14ac:dyDescent="0.25">
      <c r="A104" s="114" t="s">
        <v>523</v>
      </c>
      <c r="B104" s="65" t="s">
        <v>524</v>
      </c>
      <c r="C104" s="115">
        <v>872982693.86000001</v>
      </c>
    </row>
    <row r="105" spans="1:4" x14ac:dyDescent="0.25">
      <c r="A105" s="114">
        <v>8.1999999999999993</v>
      </c>
      <c r="B105" s="65" t="s">
        <v>525</v>
      </c>
      <c r="C105" s="115">
        <v>1355675741.6999998</v>
      </c>
    </row>
    <row r="106" spans="1:4" ht="30" x14ac:dyDescent="0.25">
      <c r="A106" s="114" t="s">
        <v>526</v>
      </c>
      <c r="B106" s="65" t="s">
        <v>527</v>
      </c>
      <c r="C106" s="115">
        <v>151152591.44999999</v>
      </c>
    </row>
    <row r="107" spans="1:4" ht="30" x14ac:dyDescent="0.25">
      <c r="A107" s="114" t="s">
        <v>528</v>
      </c>
      <c r="B107" s="65" t="s">
        <v>529</v>
      </c>
      <c r="C107" s="115">
        <v>168947.1</v>
      </c>
    </row>
    <row r="108" spans="1:4" ht="30" x14ac:dyDescent="0.25">
      <c r="A108" s="114" t="s">
        <v>530</v>
      </c>
      <c r="B108" s="65" t="s">
        <v>531</v>
      </c>
      <c r="C108" s="115">
        <v>1202546081.0999999</v>
      </c>
    </row>
    <row r="109" spans="1:4" ht="45" x14ac:dyDescent="0.25">
      <c r="A109" s="114" t="s">
        <v>532</v>
      </c>
      <c r="B109" s="65" t="s">
        <v>533</v>
      </c>
      <c r="C109" s="115">
        <v>1808122.05</v>
      </c>
      <c r="D109" s="77"/>
    </row>
    <row r="110" spans="1:4" x14ac:dyDescent="0.25">
      <c r="A110" s="114">
        <v>8.3000000000000007</v>
      </c>
      <c r="B110" s="65" t="s">
        <v>534</v>
      </c>
      <c r="C110" s="115">
        <v>157500000</v>
      </c>
    </row>
    <row r="111" spans="1:4" x14ac:dyDescent="0.25">
      <c r="A111" s="114" t="s">
        <v>535</v>
      </c>
      <c r="B111" s="65" t="s">
        <v>522</v>
      </c>
      <c r="C111" s="115">
        <v>0</v>
      </c>
    </row>
    <row r="112" spans="1:4" x14ac:dyDescent="0.25">
      <c r="A112" s="114" t="s">
        <v>536</v>
      </c>
      <c r="B112" s="65" t="s">
        <v>524</v>
      </c>
      <c r="C112" s="115">
        <v>157500000</v>
      </c>
    </row>
    <row r="113" spans="1:3" x14ac:dyDescent="0.25">
      <c r="A113" s="114" t="s">
        <v>537</v>
      </c>
      <c r="B113" s="65" t="s">
        <v>538</v>
      </c>
      <c r="C113" s="115">
        <v>0</v>
      </c>
    </row>
    <row r="114" spans="1:3" ht="30" x14ac:dyDescent="0.25">
      <c r="A114" s="114">
        <v>8.4</v>
      </c>
      <c r="B114" s="65" t="s">
        <v>492</v>
      </c>
      <c r="C114" s="115">
        <v>58629195.450000003</v>
      </c>
    </row>
    <row r="115" spans="1:3" ht="30" x14ac:dyDescent="0.25">
      <c r="A115" s="114" t="s">
        <v>539</v>
      </c>
      <c r="B115" s="65" t="s">
        <v>492</v>
      </c>
      <c r="C115" s="115">
        <v>58629195.450000003</v>
      </c>
    </row>
    <row r="116" spans="1:3" x14ac:dyDescent="0.25">
      <c r="A116" s="114">
        <v>8.5</v>
      </c>
      <c r="B116" s="65" t="s">
        <v>540</v>
      </c>
      <c r="C116" s="115">
        <v>0</v>
      </c>
    </row>
    <row r="117" spans="1:3" ht="30" x14ac:dyDescent="0.25">
      <c r="A117" s="112">
        <v>9</v>
      </c>
      <c r="B117" s="85" t="s">
        <v>541</v>
      </c>
      <c r="C117" s="113">
        <v>0</v>
      </c>
    </row>
    <row r="118" spans="1:3" x14ac:dyDescent="0.25">
      <c r="A118" s="114">
        <v>9.1</v>
      </c>
      <c r="B118" s="65" t="s">
        <v>542</v>
      </c>
      <c r="C118" s="115">
        <v>0</v>
      </c>
    </row>
    <row r="119" spans="1:3" ht="30" x14ac:dyDescent="0.25">
      <c r="A119" s="114">
        <v>9.1999999999999993</v>
      </c>
      <c r="B119" s="65" t="s">
        <v>543</v>
      </c>
      <c r="C119" s="115">
        <v>0</v>
      </c>
    </row>
    <row r="120" spans="1:3" x14ac:dyDescent="0.25">
      <c r="A120" s="114">
        <v>9.3000000000000007</v>
      </c>
      <c r="B120" s="65" t="s">
        <v>544</v>
      </c>
      <c r="C120" s="115">
        <v>0</v>
      </c>
    </row>
    <row r="121" spans="1:3" x14ac:dyDescent="0.25">
      <c r="A121" s="114">
        <v>9.4</v>
      </c>
      <c r="B121" s="65" t="s">
        <v>545</v>
      </c>
      <c r="C121" s="115">
        <v>0</v>
      </c>
    </row>
    <row r="122" spans="1:3" x14ac:dyDescent="0.25">
      <c r="A122" s="114">
        <v>9.5</v>
      </c>
      <c r="B122" s="65" t="s">
        <v>309</v>
      </c>
      <c r="C122" s="115">
        <v>0</v>
      </c>
    </row>
    <row r="123" spans="1:3" ht="30" x14ac:dyDescent="0.25">
      <c r="A123" s="114">
        <v>9.6</v>
      </c>
      <c r="B123" s="65" t="s">
        <v>546</v>
      </c>
      <c r="C123" s="115">
        <v>0</v>
      </c>
    </row>
    <row r="124" spans="1:3" ht="45" x14ac:dyDescent="0.25">
      <c r="A124" s="114">
        <v>9.6999999999999993</v>
      </c>
      <c r="B124" s="65" t="s">
        <v>547</v>
      </c>
      <c r="C124" s="115">
        <v>0</v>
      </c>
    </row>
    <row r="125" spans="1:3" x14ac:dyDescent="0.25">
      <c r="A125" s="112">
        <v>0</v>
      </c>
      <c r="B125" s="85" t="s">
        <v>548</v>
      </c>
      <c r="C125" s="113">
        <v>0</v>
      </c>
    </row>
    <row r="126" spans="1:3" x14ac:dyDescent="0.25">
      <c r="A126" s="114">
        <v>0.1</v>
      </c>
      <c r="B126" s="65" t="s">
        <v>549</v>
      </c>
      <c r="C126" s="115">
        <v>0</v>
      </c>
    </row>
    <row r="127" spans="1:3" x14ac:dyDescent="0.25">
      <c r="A127" s="114">
        <v>0.2</v>
      </c>
      <c r="B127" s="65" t="s">
        <v>550</v>
      </c>
      <c r="C127" s="115">
        <v>0</v>
      </c>
    </row>
    <row r="128" spans="1:3" ht="16.5" thickBot="1" x14ac:dyDescent="0.3">
      <c r="A128" s="122">
        <v>0.3</v>
      </c>
      <c r="B128" s="123" t="s">
        <v>551</v>
      </c>
      <c r="C128" s="124">
        <v>0</v>
      </c>
    </row>
    <row r="129" spans="1:3" ht="16.5" thickBot="1" x14ac:dyDescent="0.3">
      <c r="A129" s="182" t="s">
        <v>552</v>
      </c>
      <c r="B129" s="183"/>
      <c r="C129" s="125">
        <f>C6+C26+C32+C35+C70+C77+C91+C101+C117+C125</f>
        <v>11745776214.346504</v>
      </c>
    </row>
  </sheetData>
  <mergeCells count="3">
    <mergeCell ref="A4:C4"/>
    <mergeCell ref="A129:B129"/>
    <mergeCell ref="A2:C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8"/>
  <sheetViews>
    <sheetView showGridLines="0" workbookViewId="0">
      <selection activeCell="B7" sqref="B7"/>
    </sheetView>
  </sheetViews>
  <sheetFormatPr baseColWidth="10" defaultRowHeight="15" x14ac:dyDescent="0.2"/>
  <cols>
    <col min="1" max="1" width="10" style="25" bestFit="1" customWidth="1"/>
    <col min="2" max="2" width="46.7109375" style="25" customWidth="1"/>
    <col min="3" max="3" width="20.42578125" style="25" bestFit="1" customWidth="1"/>
    <col min="4" max="16384" width="11.42578125" style="25"/>
  </cols>
  <sheetData>
    <row r="1" spans="1:3" ht="15.75" x14ac:dyDescent="0.25">
      <c r="A1" s="203" t="s">
        <v>293</v>
      </c>
      <c r="B1" s="203"/>
      <c r="C1" s="203"/>
    </row>
    <row r="2" spans="1:3" s="66" customFormat="1" ht="15.75" x14ac:dyDescent="0.25">
      <c r="A2" s="62" t="s">
        <v>294</v>
      </c>
      <c r="B2" s="30" t="s">
        <v>364</v>
      </c>
      <c r="C2" s="62" t="s">
        <v>295</v>
      </c>
    </row>
    <row r="3" spans="1:3" ht="15.75" x14ac:dyDescent="0.25">
      <c r="A3" s="62" t="s">
        <v>296</v>
      </c>
      <c r="B3" s="33" t="s">
        <v>365</v>
      </c>
      <c r="C3" s="44">
        <v>11896776214.349983</v>
      </c>
    </row>
    <row r="4" spans="1:3" ht="15.75" x14ac:dyDescent="0.25">
      <c r="A4" s="62" t="s">
        <v>297</v>
      </c>
      <c r="B4" s="33" t="s">
        <v>366</v>
      </c>
      <c r="C4" s="44">
        <v>11896776214.349983</v>
      </c>
    </row>
    <row r="5" spans="1:3" ht="15.75" x14ac:dyDescent="0.25">
      <c r="A5" s="62" t="s">
        <v>298</v>
      </c>
      <c r="B5" s="30" t="s">
        <v>367</v>
      </c>
      <c r="C5" s="44">
        <f>C6+C8</f>
        <v>11896776214.349983</v>
      </c>
    </row>
    <row r="6" spans="1:3" ht="15.75" x14ac:dyDescent="0.25">
      <c r="A6" s="62" t="s">
        <v>299</v>
      </c>
      <c r="B6" s="33" t="s">
        <v>368</v>
      </c>
      <c r="C6" s="44">
        <v>11059076214.349983</v>
      </c>
    </row>
    <row r="7" spans="1:3" ht="15.75" x14ac:dyDescent="0.25">
      <c r="A7" s="62" t="s">
        <v>300</v>
      </c>
      <c r="B7" s="33" t="s">
        <v>1081</v>
      </c>
      <c r="C7" s="44">
        <v>11059076214.349983</v>
      </c>
    </row>
    <row r="8" spans="1:3" ht="30.75" x14ac:dyDescent="0.25">
      <c r="A8" s="62" t="s">
        <v>350</v>
      </c>
      <c r="B8" s="33" t="s">
        <v>369</v>
      </c>
      <c r="C8" s="44">
        <v>837700000</v>
      </c>
    </row>
  </sheetData>
  <mergeCells count="1">
    <mergeCell ref="A1:C1"/>
  </mergeCells>
  <pageMargins left="0.7" right="0.7" top="0.75" bottom="0.75" header="0.3" footer="0.3"/>
  <pageSetup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7"/>
  <sheetViews>
    <sheetView showGridLines="0" workbookViewId="0">
      <selection activeCell="A5" sqref="A5"/>
    </sheetView>
  </sheetViews>
  <sheetFormatPr baseColWidth="10" defaultRowHeight="15" x14ac:dyDescent="0.2"/>
  <cols>
    <col min="1" max="1" width="66.140625" style="43" bestFit="1" customWidth="1"/>
    <col min="2" max="2" width="17.28515625" style="25" bestFit="1" customWidth="1"/>
    <col min="3" max="16384" width="11.42578125" style="25"/>
  </cols>
  <sheetData>
    <row r="1" spans="1:2" ht="15.75" x14ac:dyDescent="0.25">
      <c r="A1" s="204" t="s">
        <v>301</v>
      </c>
      <c r="B1" s="204"/>
    </row>
    <row r="2" spans="1:2" s="66" customFormat="1" ht="15.75" x14ac:dyDescent="0.25">
      <c r="A2" s="26" t="s">
        <v>302</v>
      </c>
      <c r="B2" s="50" t="s">
        <v>295</v>
      </c>
    </row>
    <row r="3" spans="1:2" x14ac:dyDescent="0.2">
      <c r="A3" s="33" t="s">
        <v>371</v>
      </c>
      <c r="B3" s="35">
        <v>225000000</v>
      </c>
    </row>
    <row r="4" spans="1:2" x14ac:dyDescent="0.2">
      <c r="A4" s="33" t="s">
        <v>370</v>
      </c>
      <c r="B4" s="35">
        <v>18000000</v>
      </c>
    </row>
    <row r="5" spans="1:2" ht="30" x14ac:dyDescent="0.2">
      <c r="A5" s="33" t="s">
        <v>1082</v>
      </c>
      <c r="B5" s="35">
        <v>575000000</v>
      </c>
    </row>
    <row r="6" spans="1:2" x14ac:dyDescent="0.2">
      <c r="A6" s="33" t="s">
        <v>372</v>
      </c>
      <c r="B6" s="35">
        <v>19700000</v>
      </c>
    </row>
    <row r="7" spans="1:2" ht="15.75" x14ac:dyDescent="0.25">
      <c r="A7" s="37" t="s">
        <v>303</v>
      </c>
      <c r="B7" s="44">
        <f>SUM(B3:B6)</f>
        <v>837700000</v>
      </c>
    </row>
  </sheetData>
  <mergeCells count="1">
    <mergeCell ref="A1:B1"/>
  </mergeCells>
  <pageMargins left="0.7" right="0.7" top="0.7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8"/>
  <sheetViews>
    <sheetView showGridLines="0" workbookViewId="0">
      <selection activeCell="B5" sqref="B5"/>
    </sheetView>
  </sheetViews>
  <sheetFormatPr baseColWidth="10" defaultRowHeight="15" x14ac:dyDescent="0.2"/>
  <cols>
    <col min="1" max="1" width="2.5703125" style="25" bestFit="1" customWidth="1"/>
    <col min="2" max="2" width="46.7109375" style="43" bestFit="1" customWidth="1"/>
    <col min="3" max="3" width="20.42578125" style="25" bestFit="1" customWidth="1"/>
    <col min="4" max="16384" width="11.42578125" style="25"/>
  </cols>
  <sheetData>
    <row r="1" spans="1:3" ht="15.75" x14ac:dyDescent="0.25">
      <c r="A1" s="204" t="s">
        <v>304</v>
      </c>
      <c r="B1" s="204"/>
      <c r="C1" s="204"/>
    </row>
    <row r="2" spans="1:3" ht="15.75" x14ac:dyDescent="0.25">
      <c r="A2" s="203" t="s">
        <v>305</v>
      </c>
      <c r="B2" s="203"/>
      <c r="C2" s="67" t="s">
        <v>295</v>
      </c>
    </row>
    <row r="3" spans="1:3" ht="15.75" x14ac:dyDescent="0.25">
      <c r="A3" s="31">
        <v>1</v>
      </c>
      <c r="B3" s="33" t="s">
        <v>306</v>
      </c>
      <c r="C3" s="44">
        <v>9979340996.9899921</v>
      </c>
    </row>
    <row r="4" spans="1:3" ht="15.75" x14ac:dyDescent="0.25">
      <c r="A4" s="31">
        <v>2</v>
      </c>
      <c r="B4" s="33" t="s">
        <v>307</v>
      </c>
      <c r="C4" s="44">
        <v>1692273174.4099998</v>
      </c>
    </row>
    <row r="5" spans="1:3" ht="30.75" x14ac:dyDescent="0.25">
      <c r="A5" s="31">
        <v>3</v>
      </c>
      <c r="B5" s="33" t="s">
        <v>308</v>
      </c>
      <c r="C5" s="44">
        <v>225162042.95000002</v>
      </c>
    </row>
    <row r="6" spans="1:3" ht="15.75" x14ac:dyDescent="0.25">
      <c r="A6" s="31">
        <v>4</v>
      </c>
      <c r="B6" s="33" t="s">
        <v>309</v>
      </c>
      <c r="C6" s="44">
        <v>0</v>
      </c>
    </row>
    <row r="7" spans="1:3" ht="15.75" x14ac:dyDescent="0.25">
      <c r="A7" s="31">
        <v>5</v>
      </c>
      <c r="B7" s="33" t="s">
        <v>310</v>
      </c>
      <c r="C7" s="44">
        <v>0</v>
      </c>
    </row>
    <row r="8" spans="1:3" ht="15.75" x14ac:dyDescent="0.25">
      <c r="A8" s="205" t="s">
        <v>311</v>
      </c>
      <c r="B8" s="205"/>
      <c r="C8" s="106">
        <f>SUM(C3:C7)</f>
        <v>11896776214.349993</v>
      </c>
    </row>
  </sheetData>
  <mergeCells count="3">
    <mergeCell ref="A1:C1"/>
    <mergeCell ref="A2:B2"/>
    <mergeCell ref="A8:B8"/>
  </mergeCells>
  <pageMargins left="0.7" right="0.7" top="0.75" bottom="0.75" header="0.3" footer="0.3"/>
  <pageSetup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7"/>
  <sheetViews>
    <sheetView workbookViewId="0">
      <selection activeCell="G9" sqref="G9"/>
    </sheetView>
  </sheetViews>
  <sheetFormatPr baseColWidth="10" defaultColWidth="12.85546875" defaultRowHeight="15.75" x14ac:dyDescent="0.25"/>
  <cols>
    <col min="1" max="1" width="44.140625" style="164" bestFit="1" customWidth="1"/>
    <col min="2" max="2" width="54.7109375" style="164" bestFit="1" customWidth="1"/>
    <col min="3" max="3" width="31.140625" style="164" customWidth="1"/>
    <col min="4" max="7" width="12.85546875" style="126"/>
    <col min="8" max="8" width="20" style="126" bestFit="1" customWidth="1"/>
    <col min="9" max="16384" width="12.85546875" style="126"/>
  </cols>
  <sheetData>
    <row r="1" spans="1:8" x14ac:dyDescent="0.25">
      <c r="A1" s="211" t="s">
        <v>1084</v>
      </c>
      <c r="B1" s="211"/>
      <c r="C1" s="211"/>
    </row>
    <row r="2" spans="1:8" ht="16.5" thickBot="1" x14ac:dyDescent="0.3">
      <c r="A2" s="212" t="s">
        <v>1085</v>
      </c>
      <c r="B2" s="212"/>
      <c r="C2" s="212"/>
    </row>
    <row r="3" spans="1:8" ht="16.5" thickBot="1" x14ac:dyDescent="0.3">
      <c r="A3" s="178" t="s">
        <v>1463</v>
      </c>
      <c r="B3" s="178" t="s">
        <v>1464</v>
      </c>
      <c r="C3" s="178" t="s">
        <v>1465</v>
      </c>
    </row>
    <row r="4" spans="1:8" x14ac:dyDescent="0.25">
      <c r="A4" s="206" t="s">
        <v>1466</v>
      </c>
      <c r="B4" s="145"/>
      <c r="C4" s="146">
        <f>SUM(C5:C9)</f>
        <v>746899457.53999996</v>
      </c>
    </row>
    <row r="5" spans="1:8" x14ac:dyDescent="0.25">
      <c r="A5" s="207"/>
      <c r="B5" s="147" t="s">
        <v>1467</v>
      </c>
      <c r="C5" s="148">
        <v>198042825</v>
      </c>
    </row>
    <row r="6" spans="1:8" x14ac:dyDescent="0.25">
      <c r="A6" s="207"/>
      <c r="B6" s="147" t="s">
        <v>1468</v>
      </c>
      <c r="C6" s="148">
        <v>84433120.230000004</v>
      </c>
    </row>
    <row r="7" spans="1:8" ht="30.75" x14ac:dyDescent="0.25">
      <c r="A7" s="207"/>
      <c r="B7" s="147" t="s">
        <v>1469</v>
      </c>
      <c r="C7" s="148">
        <v>74925548.310000002</v>
      </c>
    </row>
    <row r="8" spans="1:8" ht="30.75" x14ac:dyDescent="0.25">
      <c r="A8" s="207"/>
      <c r="B8" s="147" t="s">
        <v>1470</v>
      </c>
      <c r="C8" s="149">
        <v>176705019.89999995</v>
      </c>
    </row>
    <row r="9" spans="1:8" ht="16.5" thickBot="1" x14ac:dyDescent="0.3">
      <c r="A9" s="208"/>
      <c r="B9" s="147" t="s">
        <v>1471</v>
      </c>
      <c r="C9" s="150">
        <v>212792944.10000002</v>
      </c>
    </row>
    <row r="10" spans="1:8" ht="16.5" thickBot="1" x14ac:dyDescent="0.3">
      <c r="A10" s="151"/>
      <c r="B10" s="152"/>
      <c r="C10" s="153"/>
      <c r="H10" s="127"/>
    </row>
    <row r="11" spans="1:8" x14ac:dyDescent="0.25">
      <c r="A11" s="206" t="s">
        <v>1472</v>
      </c>
      <c r="B11" s="145"/>
      <c r="C11" s="146">
        <f>SUM(C12:C15)</f>
        <v>1141563737.96</v>
      </c>
      <c r="H11" s="128"/>
    </row>
    <row r="12" spans="1:8" x14ac:dyDescent="0.25">
      <c r="A12" s="207"/>
      <c r="B12" s="147" t="s">
        <v>1473</v>
      </c>
      <c r="C12" s="148">
        <v>72434987.749999985</v>
      </c>
      <c r="H12" s="128"/>
    </row>
    <row r="13" spans="1:8" x14ac:dyDescent="0.25">
      <c r="A13" s="207"/>
      <c r="B13" s="147" t="s">
        <v>1474</v>
      </c>
      <c r="C13" s="148">
        <v>458561498.00999999</v>
      </c>
      <c r="H13" s="128"/>
    </row>
    <row r="14" spans="1:8" x14ac:dyDescent="0.25">
      <c r="A14" s="207"/>
      <c r="B14" s="147" t="s">
        <v>1475</v>
      </c>
      <c r="C14" s="148">
        <v>63834439.439999998</v>
      </c>
      <c r="H14" s="128"/>
    </row>
    <row r="15" spans="1:8" ht="31.5" thickBot="1" x14ac:dyDescent="0.3">
      <c r="A15" s="208"/>
      <c r="B15" s="147" t="s">
        <v>1476</v>
      </c>
      <c r="C15" s="154">
        <v>546732812.75999999</v>
      </c>
    </row>
    <row r="16" spans="1:8" ht="16.5" thickBot="1" x14ac:dyDescent="0.3">
      <c r="A16" s="151"/>
      <c r="B16" s="152"/>
      <c r="C16" s="155"/>
    </row>
    <row r="17" spans="1:9" x14ac:dyDescent="0.25">
      <c r="A17" s="206" t="s">
        <v>1477</v>
      </c>
      <c r="B17" s="145"/>
      <c r="C17" s="146">
        <f>SUM(C18:C21)</f>
        <v>2989829582.559999</v>
      </c>
    </row>
    <row r="18" spans="1:9" x14ac:dyDescent="0.25">
      <c r="A18" s="207"/>
      <c r="B18" s="147" t="s">
        <v>1478</v>
      </c>
      <c r="C18" s="148">
        <v>277029635.69000012</v>
      </c>
    </row>
    <row r="19" spans="1:9" x14ac:dyDescent="0.25">
      <c r="A19" s="207"/>
      <c r="B19" s="147" t="s">
        <v>1479</v>
      </c>
      <c r="C19" s="148">
        <v>56033208.710000001</v>
      </c>
    </row>
    <row r="20" spans="1:9" x14ac:dyDescent="0.25">
      <c r="A20" s="207"/>
      <c r="B20" s="147" t="s">
        <v>1480</v>
      </c>
      <c r="C20" s="148">
        <v>294550613.31000006</v>
      </c>
      <c r="I20" s="128"/>
    </row>
    <row r="21" spans="1:9" ht="16.5" thickBot="1" x14ac:dyDescent="0.3">
      <c r="A21" s="208"/>
      <c r="B21" s="147" t="s">
        <v>1481</v>
      </c>
      <c r="C21" s="154">
        <v>2362216124.849999</v>
      </c>
      <c r="I21" s="128"/>
    </row>
    <row r="22" spans="1:9" ht="16.5" thickBot="1" x14ac:dyDescent="0.3">
      <c r="A22" s="151"/>
      <c r="B22" s="152"/>
      <c r="C22" s="155"/>
      <c r="I22" s="128"/>
    </row>
    <row r="23" spans="1:9" x14ac:dyDescent="0.25">
      <c r="A23" s="213" t="s">
        <v>1482</v>
      </c>
      <c r="B23" s="145"/>
      <c r="C23" s="146">
        <f>SUM(C24:C25)</f>
        <v>2767101663.3700013</v>
      </c>
      <c r="I23" s="128"/>
    </row>
    <row r="24" spans="1:9" x14ac:dyDescent="0.25">
      <c r="A24" s="214"/>
      <c r="B24" s="147" t="s">
        <v>1483</v>
      </c>
      <c r="C24" s="148">
        <v>2611394043.6000013</v>
      </c>
    </row>
    <row r="25" spans="1:9" x14ac:dyDescent="0.25">
      <c r="A25" s="214"/>
      <c r="B25" s="147" t="s">
        <v>1484</v>
      </c>
      <c r="C25" s="148">
        <v>155707619.76999998</v>
      </c>
    </row>
    <row r="26" spans="1:9" ht="16.5" thickBot="1" x14ac:dyDescent="0.3">
      <c r="A26" s="151"/>
      <c r="B26" s="152"/>
      <c r="C26" s="155"/>
    </row>
    <row r="27" spans="1:9" x14ac:dyDescent="0.25">
      <c r="A27" s="206" t="s">
        <v>1485</v>
      </c>
      <c r="B27" s="145"/>
      <c r="C27" s="146">
        <f>SUM(C28:C31)</f>
        <v>1641475320.29</v>
      </c>
    </row>
    <row r="28" spans="1:9" x14ac:dyDescent="0.25">
      <c r="A28" s="207"/>
      <c r="B28" s="147" t="s">
        <v>1486</v>
      </c>
      <c r="C28" s="148">
        <v>62374105.600000016</v>
      </c>
    </row>
    <row r="29" spans="1:9" x14ac:dyDescent="0.25">
      <c r="A29" s="207"/>
      <c r="B29" s="147" t="s">
        <v>1487</v>
      </c>
      <c r="C29" s="148">
        <v>97686049.770000011</v>
      </c>
    </row>
    <row r="30" spans="1:9" x14ac:dyDescent="0.25">
      <c r="A30" s="207"/>
      <c r="B30" s="147" t="s">
        <v>1488</v>
      </c>
      <c r="C30" s="148">
        <v>1405677358.8699999</v>
      </c>
    </row>
    <row r="31" spans="1:9" ht="31.5" thickBot="1" x14ac:dyDescent="0.3">
      <c r="A31" s="208"/>
      <c r="B31" s="147" t="s">
        <v>1489</v>
      </c>
      <c r="C31" s="149">
        <v>75737806.049999982</v>
      </c>
    </row>
    <row r="32" spans="1:9" ht="16.5" thickBot="1" x14ac:dyDescent="0.3">
      <c r="A32" s="151"/>
      <c r="B32" s="152"/>
      <c r="C32" s="156"/>
    </row>
    <row r="33" spans="1:3" x14ac:dyDescent="0.25">
      <c r="A33" s="209" t="s">
        <v>1490</v>
      </c>
      <c r="B33" s="145"/>
      <c r="C33" s="157">
        <f>SUM(C34:C45)</f>
        <v>2609906452.6300001</v>
      </c>
    </row>
    <row r="34" spans="1:3" ht="30.75" x14ac:dyDescent="0.25">
      <c r="A34" s="210"/>
      <c r="B34" s="147" t="s">
        <v>1491</v>
      </c>
      <c r="C34" s="148">
        <v>604611837.89999986</v>
      </c>
    </row>
    <row r="35" spans="1:3" x14ac:dyDescent="0.25">
      <c r="A35" s="210"/>
      <c r="B35" s="147" t="s">
        <v>1492</v>
      </c>
      <c r="C35" s="148">
        <v>47303794.969999984</v>
      </c>
    </row>
    <row r="36" spans="1:3" x14ac:dyDescent="0.25">
      <c r="A36" s="210"/>
      <c r="B36" s="147" t="s">
        <v>1493</v>
      </c>
      <c r="C36" s="148">
        <v>80187701.479999974</v>
      </c>
    </row>
    <row r="37" spans="1:3" x14ac:dyDescent="0.25">
      <c r="A37" s="210"/>
      <c r="B37" s="147" t="s">
        <v>1494</v>
      </c>
      <c r="C37" s="149">
        <v>456898131.29000008</v>
      </c>
    </row>
    <row r="38" spans="1:3" ht="45.75" x14ac:dyDescent="0.25">
      <c r="A38" s="210"/>
      <c r="B38" s="147" t="s">
        <v>1495</v>
      </c>
      <c r="C38" s="148">
        <v>620863180.82000005</v>
      </c>
    </row>
    <row r="39" spans="1:3" x14ac:dyDescent="0.25">
      <c r="A39" s="210"/>
      <c r="B39" s="147" t="s">
        <v>1496</v>
      </c>
      <c r="C39" s="148">
        <v>128172790.57000001</v>
      </c>
    </row>
    <row r="40" spans="1:3" x14ac:dyDescent="0.25">
      <c r="A40" s="210"/>
      <c r="B40" s="147" t="s">
        <v>1497</v>
      </c>
      <c r="C40" s="148">
        <v>286597646.22000003</v>
      </c>
    </row>
    <row r="41" spans="1:3" ht="30.75" x14ac:dyDescent="0.25">
      <c r="A41" s="210"/>
      <c r="B41" s="147" t="s">
        <v>1498</v>
      </c>
      <c r="C41" s="148">
        <v>116707128.44</v>
      </c>
    </row>
    <row r="42" spans="1:3" x14ac:dyDescent="0.25">
      <c r="A42" s="210"/>
      <c r="B42" s="147" t="s">
        <v>1479</v>
      </c>
      <c r="C42" s="158">
        <v>18562229.279999997</v>
      </c>
    </row>
    <row r="43" spans="1:3" x14ac:dyDescent="0.25">
      <c r="A43" s="210"/>
      <c r="B43" s="147" t="s">
        <v>1499</v>
      </c>
      <c r="C43" s="148">
        <v>64424061.679999992</v>
      </c>
    </row>
    <row r="44" spans="1:3" x14ac:dyDescent="0.25">
      <c r="A44" s="210"/>
      <c r="B44" s="147" t="s">
        <v>1500</v>
      </c>
      <c r="C44" s="148">
        <v>177830545.27000001</v>
      </c>
    </row>
    <row r="45" spans="1:3" x14ac:dyDescent="0.25">
      <c r="A45" s="210"/>
      <c r="B45" s="147" t="s">
        <v>1501</v>
      </c>
      <c r="C45" s="149">
        <v>7747404.7100000009</v>
      </c>
    </row>
    <row r="46" spans="1:3" ht="16.5" thickBot="1" x14ac:dyDescent="0.3">
      <c r="A46" s="210"/>
      <c r="B46" s="159"/>
      <c r="C46" s="160"/>
    </row>
    <row r="47" spans="1:3" ht="16.5" thickBot="1" x14ac:dyDescent="0.3">
      <c r="A47" s="161"/>
      <c r="B47" s="162" t="s">
        <v>1502</v>
      </c>
      <c r="C47" s="163">
        <f>C33+C27+C23+C17+C11+C4</f>
        <v>11896776214.350002</v>
      </c>
    </row>
  </sheetData>
  <mergeCells count="8">
    <mergeCell ref="A27:A31"/>
    <mergeCell ref="A33:A46"/>
    <mergeCell ref="A1:C1"/>
    <mergeCell ref="A2:C2"/>
    <mergeCell ref="A4:A9"/>
    <mergeCell ref="A11:A15"/>
    <mergeCell ref="A17:A21"/>
    <mergeCell ref="A23:A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9"/>
  <sheetViews>
    <sheetView zoomScale="85" zoomScaleNormal="85" workbookViewId="0">
      <selection activeCell="D21" sqref="D21"/>
    </sheetView>
  </sheetViews>
  <sheetFormatPr baseColWidth="10" defaultRowHeight="15.75" x14ac:dyDescent="0.25"/>
  <cols>
    <col min="1" max="1" width="191" style="25" bestFit="1" customWidth="1"/>
    <col min="2" max="2" width="23.28515625" style="130" bestFit="1" customWidth="1"/>
    <col min="5" max="6" width="13.28515625" bestFit="1" customWidth="1"/>
  </cols>
  <sheetData>
    <row r="1" spans="1:6" ht="18" x14ac:dyDescent="0.25">
      <c r="A1" s="215" t="s">
        <v>1084</v>
      </c>
      <c r="B1" s="215"/>
      <c r="C1" s="129"/>
    </row>
    <row r="2" spans="1:6" ht="18.75" thickBot="1" x14ac:dyDescent="0.3">
      <c r="A2" s="215" t="s">
        <v>1085</v>
      </c>
      <c r="B2" s="215"/>
      <c r="C2" s="66"/>
      <c r="F2" s="130"/>
    </row>
    <row r="3" spans="1:6" ht="30" customHeight="1" thickBot="1" x14ac:dyDescent="0.3">
      <c r="A3" s="216" t="s">
        <v>1503</v>
      </c>
      <c r="B3" s="217"/>
      <c r="C3" s="66"/>
      <c r="F3" s="130"/>
    </row>
    <row r="4" spans="1:6" s="132" customFormat="1" ht="20.25" customHeight="1" thickBot="1" x14ac:dyDescent="0.3">
      <c r="A4" s="131" t="s">
        <v>1504</v>
      </c>
      <c r="B4" s="170">
        <f>SUM(B5+B10+B14+B19+B27+B30+B40+B43+B55+B60+B65+B68+B75+B81+B86+B91+B94+B97+B106+B109+B115+B120+B124+B128+B133+B138+B142+B146+B150+B155)</f>
        <v>11896776214.35</v>
      </c>
      <c r="F4" s="133"/>
    </row>
    <row r="5" spans="1:6" s="135" customFormat="1" ht="20.25" customHeight="1" thickBot="1" x14ac:dyDescent="0.3">
      <c r="A5" s="134" t="s">
        <v>1505</v>
      </c>
      <c r="B5" s="171">
        <f>SUM(B6:B9)</f>
        <v>176705019.90000001</v>
      </c>
      <c r="F5" s="133"/>
    </row>
    <row r="6" spans="1:6" s="137" customFormat="1" ht="20.25" customHeight="1" x14ac:dyDescent="0.2">
      <c r="A6" s="136" t="s">
        <v>1506</v>
      </c>
      <c r="B6" s="172">
        <v>10650866</v>
      </c>
      <c r="F6" s="133"/>
    </row>
    <row r="7" spans="1:6" s="137" customFormat="1" ht="20.25" customHeight="1" x14ac:dyDescent="0.2">
      <c r="A7" s="138" t="s">
        <v>1507</v>
      </c>
      <c r="B7" s="173">
        <v>108342245.99999999</v>
      </c>
      <c r="F7" s="133"/>
    </row>
    <row r="8" spans="1:6" s="137" customFormat="1" ht="20.25" customHeight="1" x14ac:dyDescent="0.2">
      <c r="A8" s="138" t="s">
        <v>1508</v>
      </c>
      <c r="B8" s="173">
        <v>23800000</v>
      </c>
      <c r="F8" s="133"/>
    </row>
    <row r="9" spans="1:6" s="137" customFormat="1" ht="30.75" thickBot="1" x14ac:dyDescent="0.25">
      <c r="A9" s="139" t="s">
        <v>1509</v>
      </c>
      <c r="B9" s="174">
        <v>33911907.899999999</v>
      </c>
      <c r="F9" s="133"/>
    </row>
    <row r="10" spans="1:6" s="135" customFormat="1" ht="20.25" customHeight="1" thickBot="1" x14ac:dyDescent="0.3">
      <c r="A10" s="134" t="s">
        <v>1510</v>
      </c>
      <c r="B10" s="171">
        <f>SUM(B11:B13)</f>
        <v>198042825</v>
      </c>
      <c r="E10" s="140"/>
      <c r="F10" s="133"/>
    </row>
    <row r="11" spans="1:6" s="137" customFormat="1" ht="20.25" customHeight="1" x14ac:dyDescent="0.2">
      <c r="A11" s="141" t="s">
        <v>1511</v>
      </c>
      <c r="B11" s="172">
        <v>44733666.240000002</v>
      </c>
      <c r="E11" s="133"/>
      <c r="F11" s="133"/>
    </row>
    <row r="12" spans="1:6" s="137" customFormat="1" ht="20.25" customHeight="1" x14ac:dyDescent="0.2">
      <c r="A12" s="142" t="s">
        <v>1512</v>
      </c>
      <c r="B12" s="173">
        <v>133809158.76000001</v>
      </c>
      <c r="E12" s="133"/>
      <c r="F12" s="133"/>
    </row>
    <row r="13" spans="1:6" s="137" customFormat="1" ht="20.25" customHeight="1" thickBot="1" x14ac:dyDescent="0.25">
      <c r="A13" s="176" t="s">
        <v>1513</v>
      </c>
      <c r="B13" s="174">
        <v>19500000</v>
      </c>
      <c r="E13" s="133"/>
      <c r="F13" s="133"/>
    </row>
    <row r="14" spans="1:6" s="137" customFormat="1" ht="20.25" customHeight="1" thickBot="1" x14ac:dyDescent="0.3">
      <c r="A14" s="134" t="s">
        <v>1514</v>
      </c>
      <c r="B14" s="171">
        <f>SUM(B15:B18)</f>
        <v>2362216124.8499999</v>
      </c>
      <c r="E14" s="133"/>
      <c r="F14" s="133"/>
    </row>
    <row r="15" spans="1:6" s="137" customFormat="1" ht="20.25" customHeight="1" x14ac:dyDescent="0.2">
      <c r="A15" s="141" t="s">
        <v>1515</v>
      </c>
      <c r="B15" s="172">
        <v>123765124.15999998</v>
      </c>
      <c r="E15" s="133"/>
    </row>
    <row r="16" spans="1:6" s="137" customFormat="1" ht="20.25" customHeight="1" x14ac:dyDescent="0.2">
      <c r="A16" s="142" t="s">
        <v>1516</v>
      </c>
      <c r="B16" s="173">
        <v>86515767.800000012</v>
      </c>
      <c r="E16" s="133"/>
    </row>
    <row r="17" spans="1:5" s="137" customFormat="1" ht="20.25" customHeight="1" x14ac:dyDescent="0.2">
      <c r="A17" s="142" t="s">
        <v>1517</v>
      </c>
      <c r="B17" s="173">
        <v>2075588314.5599999</v>
      </c>
      <c r="E17" s="133"/>
    </row>
    <row r="18" spans="1:5" s="137" customFormat="1" ht="20.25" customHeight="1" thickBot="1" x14ac:dyDescent="0.25">
      <c r="A18" s="176" t="s">
        <v>1518</v>
      </c>
      <c r="B18" s="174">
        <v>76346918.330000028</v>
      </c>
      <c r="E18" s="133"/>
    </row>
    <row r="19" spans="1:5" s="135" customFormat="1" ht="20.25" customHeight="1" thickBot="1" x14ac:dyDescent="0.3">
      <c r="A19" s="134" t="s">
        <v>1519</v>
      </c>
      <c r="B19" s="171">
        <f>SUM(B20:B26)</f>
        <v>277029635.68999994</v>
      </c>
    </row>
    <row r="20" spans="1:5" s="137" customFormat="1" ht="20.25" customHeight="1" x14ac:dyDescent="0.2">
      <c r="A20" s="141" t="s">
        <v>1520</v>
      </c>
      <c r="B20" s="172">
        <v>3189305.9899999998</v>
      </c>
    </row>
    <row r="21" spans="1:5" s="137" customFormat="1" ht="30" x14ac:dyDescent="0.2">
      <c r="A21" s="143" t="s">
        <v>1521</v>
      </c>
      <c r="B21" s="173">
        <v>13851487.699999999</v>
      </c>
    </row>
    <row r="22" spans="1:5" s="137" customFormat="1" ht="20.25" customHeight="1" x14ac:dyDescent="0.2">
      <c r="A22" s="142" t="s">
        <v>1522</v>
      </c>
      <c r="B22" s="173">
        <v>1437675.86</v>
      </c>
    </row>
    <row r="23" spans="1:5" s="137" customFormat="1" ht="20.25" customHeight="1" x14ac:dyDescent="0.2">
      <c r="A23" s="142" t="s">
        <v>1523</v>
      </c>
      <c r="B23" s="173">
        <v>13500</v>
      </c>
    </row>
    <row r="24" spans="1:5" s="137" customFormat="1" ht="20.25" customHeight="1" x14ac:dyDescent="0.2">
      <c r="A24" s="142" t="s">
        <v>1524</v>
      </c>
      <c r="B24" s="173">
        <v>18732645.379999999</v>
      </c>
    </row>
    <row r="25" spans="1:5" s="137" customFormat="1" ht="20.25" customHeight="1" x14ac:dyDescent="0.2">
      <c r="A25" s="142" t="s">
        <v>1525</v>
      </c>
      <c r="B25" s="173">
        <v>106764270.22999999</v>
      </c>
    </row>
    <row r="26" spans="1:5" s="137" customFormat="1" ht="20.25" customHeight="1" thickBot="1" x14ac:dyDescent="0.25">
      <c r="A26" s="176" t="s">
        <v>1526</v>
      </c>
      <c r="B26" s="174">
        <v>133040750.53</v>
      </c>
    </row>
    <row r="27" spans="1:5" s="135" customFormat="1" ht="20.25" customHeight="1" thickBot="1" x14ac:dyDescent="0.3">
      <c r="A27" s="134" t="s">
        <v>1527</v>
      </c>
      <c r="B27" s="171">
        <f>SUM(B28:B29)</f>
        <v>80187701.480000004</v>
      </c>
    </row>
    <row r="28" spans="1:5" s="137" customFormat="1" ht="20.25" customHeight="1" x14ac:dyDescent="0.2">
      <c r="A28" s="141" t="s">
        <v>1528</v>
      </c>
      <c r="B28" s="172">
        <v>70227701.480000004</v>
      </c>
    </row>
    <row r="29" spans="1:5" s="137" customFormat="1" ht="20.25" customHeight="1" thickBot="1" x14ac:dyDescent="0.25">
      <c r="A29" s="176" t="s">
        <v>1529</v>
      </c>
      <c r="B29" s="174">
        <v>9960000</v>
      </c>
    </row>
    <row r="30" spans="1:5" s="137" customFormat="1" ht="20.25" customHeight="1" thickBot="1" x14ac:dyDescent="0.3">
      <c r="A30" s="134" t="s">
        <v>1530</v>
      </c>
      <c r="B30" s="171">
        <f>SUM(B31:B39)</f>
        <v>2611394043.5999999</v>
      </c>
    </row>
    <row r="31" spans="1:5" s="137" customFormat="1" ht="30" x14ac:dyDescent="0.2">
      <c r="A31" s="177" t="s">
        <v>1531</v>
      </c>
      <c r="B31" s="172">
        <v>385444315.36000001</v>
      </c>
    </row>
    <row r="32" spans="1:5" s="137" customFormat="1" ht="20.25" customHeight="1" x14ac:dyDescent="0.2">
      <c r="A32" s="142" t="s">
        <v>1532</v>
      </c>
      <c r="B32" s="173">
        <v>4325880.8400000008</v>
      </c>
    </row>
    <row r="33" spans="1:2" s="137" customFormat="1" ht="20.25" customHeight="1" x14ac:dyDescent="0.2">
      <c r="A33" s="142" t="s">
        <v>1533</v>
      </c>
      <c r="B33" s="173">
        <v>1282691.2</v>
      </c>
    </row>
    <row r="34" spans="1:2" s="137" customFormat="1" ht="20.25" customHeight="1" x14ac:dyDescent="0.2">
      <c r="A34" s="142" t="s">
        <v>1534</v>
      </c>
      <c r="B34" s="173">
        <v>261196983.56</v>
      </c>
    </row>
    <row r="35" spans="1:2" s="137" customFormat="1" ht="20.25" customHeight="1" x14ac:dyDescent="0.2">
      <c r="A35" s="142" t="s">
        <v>1535</v>
      </c>
      <c r="B35" s="173">
        <v>18753744.890000001</v>
      </c>
    </row>
    <row r="36" spans="1:2" s="137" customFormat="1" ht="20.25" customHeight="1" x14ac:dyDescent="0.2">
      <c r="A36" s="142" t="s">
        <v>1536</v>
      </c>
      <c r="B36" s="173">
        <v>187763658.5</v>
      </c>
    </row>
    <row r="37" spans="1:2" s="137" customFormat="1" ht="20.25" customHeight="1" x14ac:dyDescent="0.2">
      <c r="A37" s="142" t="s">
        <v>1537</v>
      </c>
      <c r="B37" s="173">
        <v>397453490.75</v>
      </c>
    </row>
    <row r="38" spans="1:2" s="137" customFormat="1" ht="20.25" customHeight="1" x14ac:dyDescent="0.2">
      <c r="A38" s="142" t="s">
        <v>1538</v>
      </c>
      <c r="B38" s="173">
        <v>650508765.74000001</v>
      </c>
    </row>
    <row r="39" spans="1:2" s="137" customFormat="1" ht="20.25" customHeight="1" thickBot="1" x14ac:dyDescent="0.25">
      <c r="A39" s="176" t="s">
        <v>1539</v>
      </c>
      <c r="B39" s="174">
        <v>704664512.75999999</v>
      </c>
    </row>
    <row r="40" spans="1:2" s="137" customFormat="1" ht="20.25" customHeight="1" thickBot="1" x14ac:dyDescent="0.3">
      <c r="A40" s="134" t="s">
        <v>1540</v>
      </c>
      <c r="B40" s="171">
        <f>SUM(B41:B42)</f>
        <v>155707619.77000001</v>
      </c>
    </row>
    <row r="41" spans="1:2" s="137" customFormat="1" ht="20.25" customHeight="1" x14ac:dyDescent="0.2">
      <c r="A41" s="141" t="s">
        <v>1541</v>
      </c>
      <c r="B41" s="172">
        <v>118232248.63000001</v>
      </c>
    </row>
    <row r="42" spans="1:2" s="137" customFormat="1" ht="20.25" customHeight="1" thickBot="1" x14ac:dyDescent="0.25">
      <c r="A42" s="176" t="s">
        <v>1542</v>
      </c>
      <c r="B42" s="174">
        <v>37475371.140000001</v>
      </c>
    </row>
    <row r="43" spans="1:2" s="137" customFormat="1" ht="20.25" customHeight="1" thickBot="1" x14ac:dyDescent="0.3">
      <c r="A43" s="134" t="s">
        <v>1543</v>
      </c>
      <c r="B43" s="171">
        <f>SUM(B44:B54)</f>
        <v>74925548.310000002</v>
      </c>
    </row>
    <row r="44" spans="1:2" s="137" customFormat="1" ht="20.25" customHeight="1" x14ac:dyDescent="0.2">
      <c r="A44" s="141" t="s">
        <v>1544</v>
      </c>
      <c r="B44" s="172">
        <v>100000</v>
      </c>
    </row>
    <row r="45" spans="1:2" s="137" customFormat="1" ht="20.25" customHeight="1" x14ac:dyDescent="0.2">
      <c r="A45" s="142" t="s">
        <v>1545</v>
      </c>
      <c r="B45" s="173">
        <v>7175000</v>
      </c>
    </row>
    <row r="46" spans="1:2" s="137" customFormat="1" ht="20.25" customHeight="1" x14ac:dyDescent="0.2">
      <c r="A46" s="142" t="s">
        <v>1546</v>
      </c>
      <c r="B46" s="173">
        <v>18525517.609999999</v>
      </c>
    </row>
    <row r="47" spans="1:2" s="137" customFormat="1" ht="20.25" customHeight="1" x14ac:dyDescent="0.2">
      <c r="A47" s="142" t="s">
        <v>1547</v>
      </c>
      <c r="B47" s="173">
        <v>130000</v>
      </c>
    </row>
    <row r="48" spans="1:2" s="137" customFormat="1" ht="20.25" customHeight="1" x14ac:dyDescent="0.2">
      <c r="A48" s="142" t="s">
        <v>1548</v>
      </c>
      <c r="B48" s="173">
        <v>201000</v>
      </c>
    </row>
    <row r="49" spans="1:2" s="137" customFormat="1" ht="20.25" customHeight="1" x14ac:dyDescent="0.2">
      <c r="A49" s="142" t="s">
        <v>1549</v>
      </c>
      <c r="B49" s="173">
        <v>20850000</v>
      </c>
    </row>
    <row r="50" spans="1:2" s="137" customFormat="1" ht="20.25" customHeight="1" x14ac:dyDescent="0.2">
      <c r="A50" s="142" t="s">
        <v>1550</v>
      </c>
      <c r="B50" s="173">
        <v>303000</v>
      </c>
    </row>
    <row r="51" spans="1:2" s="137" customFormat="1" ht="20.25" customHeight="1" x14ac:dyDescent="0.2">
      <c r="A51" s="142" t="s">
        <v>1551</v>
      </c>
      <c r="B51" s="173">
        <v>2100000</v>
      </c>
    </row>
    <row r="52" spans="1:2" s="137" customFormat="1" ht="20.25" customHeight="1" x14ac:dyDescent="0.2">
      <c r="A52" s="142" t="s">
        <v>1552</v>
      </c>
      <c r="B52" s="173">
        <v>9293090.7899999991</v>
      </c>
    </row>
    <row r="53" spans="1:2" s="137" customFormat="1" ht="20.25" customHeight="1" x14ac:dyDescent="0.2">
      <c r="A53" s="142" t="s">
        <v>1553</v>
      </c>
      <c r="B53" s="173">
        <v>14080785.990000002</v>
      </c>
    </row>
    <row r="54" spans="1:2" s="137" customFormat="1" ht="20.25" customHeight="1" thickBot="1" x14ac:dyDescent="0.25">
      <c r="A54" s="176" t="s">
        <v>1554</v>
      </c>
      <c r="B54" s="174">
        <v>2167153.92</v>
      </c>
    </row>
    <row r="55" spans="1:2" s="137" customFormat="1" ht="20.25" customHeight="1" thickBot="1" x14ac:dyDescent="0.3">
      <c r="A55" s="134" t="s">
        <v>1555</v>
      </c>
      <c r="B55" s="171">
        <f>SUM(B56:B59)</f>
        <v>84433120.230000004</v>
      </c>
    </row>
    <row r="56" spans="1:2" s="137" customFormat="1" ht="20.25" customHeight="1" x14ac:dyDescent="0.2">
      <c r="A56" s="141" t="s">
        <v>1556</v>
      </c>
      <c r="B56" s="172">
        <v>5000000</v>
      </c>
    </row>
    <row r="57" spans="1:2" s="137" customFormat="1" ht="20.25" customHeight="1" x14ac:dyDescent="0.2">
      <c r="A57" s="142" t="s">
        <v>1557</v>
      </c>
      <c r="B57" s="173">
        <v>20900000</v>
      </c>
    </row>
    <row r="58" spans="1:2" s="137" customFormat="1" ht="20.25" customHeight="1" x14ac:dyDescent="0.2">
      <c r="A58" s="142" t="s">
        <v>1558</v>
      </c>
      <c r="B58" s="173">
        <v>2000000</v>
      </c>
    </row>
    <row r="59" spans="1:2" s="137" customFormat="1" ht="20.25" customHeight="1" thickBot="1" x14ac:dyDescent="0.25">
      <c r="A59" s="176" t="s">
        <v>1559</v>
      </c>
      <c r="B59" s="174">
        <v>56533120.230000004</v>
      </c>
    </row>
    <row r="60" spans="1:2" s="137" customFormat="1" ht="20.25" customHeight="1" thickBot="1" x14ac:dyDescent="0.3">
      <c r="A60" s="134" t="s">
        <v>1560</v>
      </c>
      <c r="B60" s="171">
        <f>SUM(B61:B64)</f>
        <v>212792944.10000002</v>
      </c>
    </row>
    <row r="61" spans="1:2" s="137" customFormat="1" ht="20.25" customHeight="1" x14ac:dyDescent="0.2">
      <c r="A61" s="141" t="s">
        <v>1561</v>
      </c>
      <c r="B61" s="172">
        <v>24072292.949999999</v>
      </c>
    </row>
    <row r="62" spans="1:2" s="137" customFormat="1" ht="20.25" customHeight="1" x14ac:dyDescent="0.2">
      <c r="A62" s="142" t="s">
        <v>1562</v>
      </c>
      <c r="B62" s="173">
        <v>27852555.760000002</v>
      </c>
    </row>
    <row r="63" spans="1:2" s="137" customFormat="1" ht="20.25" customHeight="1" x14ac:dyDescent="0.2">
      <c r="A63" s="142" t="s">
        <v>1563</v>
      </c>
      <c r="B63" s="173">
        <v>129582085.76000002</v>
      </c>
    </row>
    <row r="64" spans="1:2" s="137" customFormat="1" ht="20.25" customHeight="1" thickBot="1" x14ac:dyDescent="0.25">
      <c r="A64" s="176" t="s">
        <v>1564</v>
      </c>
      <c r="B64" s="174">
        <v>31286009.630000003</v>
      </c>
    </row>
    <row r="65" spans="1:2" s="137" customFormat="1" ht="20.25" customHeight="1" thickBot="1" x14ac:dyDescent="0.3">
      <c r="A65" s="134" t="s">
        <v>1565</v>
      </c>
      <c r="B65" s="171">
        <f>SUM(B66:B67)</f>
        <v>620863180.82000005</v>
      </c>
    </row>
    <row r="66" spans="1:2" s="137" customFormat="1" ht="20.25" customHeight="1" x14ac:dyDescent="0.2">
      <c r="A66" s="141" t="s">
        <v>1566</v>
      </c>
      <c r="B66" s="172">
        <v>27380557.129999995</v>
      </c>
    </row>
    <row r="67" spans="1:2" s="137" customFormat="1" ht="20.25" customHeight="1" thickBot="1" x14ac:dyDescent="0.25">
      <c r="A67" s="176" t="s">
        <v>1567</v>
      </c>
      <c r="B67" s="174">
        <v>593482623.69000006</v>
      </c>
    </row>
    <row r="68" spans="1:2" s="137" customFormat="1" ht="20.25" customHeight="1" thickBot="1" x14ac:dyDescent="0.3">
      <c r="A68" s="134" t="s">
        <v>1568</v>
      </c>
      <c r="B68" s="171">
        <f>SUM(B69:B74)</f>
        <v>116707128.44</v>
      </c>
    </row>
    <row r="69" spans="1:2" s="137" customFormat="1" ht="20.25" customHeight="1" x14ac:dyDescent="0.2">
      <c r="A69" s="141" t="s">
        <v>1569</v>
      </c>
      <c r="B69" s="172">
        <v>240000</v>
      </c>
    </row>
    <row r="70" spans="1:2" s="137" customFormat="1" ht="20.25" customHeight="1" x14ac:dyDescent="0.2">
      <c r="A70" s="142" t="s">
        <v>1570</v>
      </c>
      <c r="B70" s="173">
        <v>49271715.560000002</v>
      </c>
    </row>
    <row r="71" spans="1:2" s="137" customFormat="1" ht="30" x14ac:dyDescent="0.2">
      <c r="A71" s="143" t="s">
        <v>1571</v>
      </c>
      <c r="B71" s="173">
        <v>36564978.480000004</v>
      </c>
    </row>
    <row r="72" spans="1:2" s="137" customFormat="1" ht="20.25" customHeight="1" x14ac:dyDescent="0.2">
      <c r="A72" s="142" t="s">
        <v>1572</v>
      </c>
      <c r="B72" s="173">
        <v>6204932.959999999</v>
      </c>
    </row>
    <row r="73" spans="1:2" s="137" customFormat="1" ht="20.25" customHeight="1" x14ac:dyDescent="0.2">
      <c r="A73" s="142" t="s">
        <v>1573</v>
      </c>
      <c r="B73" s="173">
        <v>4725501.4400000004</v>
      </c>
    </row>
    <row r="74" spans="1:2" s="137" customFormat="1" ht="20.25" customHeight="1" thickBot="1" x14ac:dyDescent="0.25">
      <c r="A74" s="176" t="s">
        <v>1574</v>
      </c>
      <c r="B74" s="174">
        <v>19700000</v>
      </c>
    </row>
    <row r="75" spans="1:2" s="137" customFormat="1" ht="20.25" customHeight="1" thickBot="1" x14ac:dyDescent="0.3">
      <c r="A75" s="134" t="s">
        <v>1575</v>
      </c>
      <c r="B75" s="171">
        <f>SUM(B76:B80)</f>
        <v>294550613.31000006</v>
      </c>
    </row>
    <row r="76" spans="1:2" s="137" customFormat="1" ht="20.25" customHeight="1" x14ac:dyDescent="0.2">
      <c r="A76" s="141" t="s">
        <v>1576</v>
      </c>
      <c r="B76" s="172">
        <v>21136701.809999999</v>
      </c>
    </row>
    <row r="77" spans="1:2" s="137" customFormat="1" ht="20.25" customHeight="1" x14ac:dyDescent="0.2">
      <c r="A77" s="142" t="s">
        <v>1577</v>
      </c>
      <c r="B77" s="173">
        <v>9623570</v>
      </c>
    </row>
    <row r="78" spans="1:2" s="137" customFormat="1" ht="20.25" customHeight="1" x14ac:dyDescent="0.2">
      <c r="A78" s="142" t="s">
        <v>1578</v>
      </c>
      <c r="B78" s="173">
        <v>12768202.09</v>
      </c>
    </row>
    <row r="79" spans="1:2" s="137" customFormat="1" ht="20.25" customHeight="1" x14ac:dyDescent="0.2">
      <c r="A79" s="142" t="s">
        <v>1579</v>
      </c>
      <c r="B79" s="173">
        <v>21925489.23</v>
      </c>
    </row>
    <row r="80" spans="1:2" s="137" customFormat="1" ht="20.25" customHeight="1" thickBot="1" x14ac:dyDescent="0.25">
      <c r="A80" s="176" t="s">
        <v>1580</v>
      </c>
      <c r="B80" s="174">
        <v>229096650.18000004</v>
      </c>
    </row>
    <row r="81" spans="1:2" s="137" customFormat="1" ht="20.25" customHeight="1" thickBot="1" x14ac:dyDescent="0.3">
      <c r="A81" s="134" t="s">
        <v>1581</v>
      </c>
      <c r="B81" s="171">
        <f>SUM(B82:B85)</f>
        <v>74595437.989999995</v>
      </c>
    </row>
    <row r="82" spans="1:2" s="137" customFormat="1" ht="20.25" customHeight="1" x14ac:dyDescent="0.2">
      <c r="A82" s="141" t="s">
        <v>1582</v>
      </c>
      <c r="B82" s="172">
        <v>493000</v>
      </c>
    </row>
    <row r="83" spans="1:2" s="137" customFormat="1" ht="20.25" customHeight="1" x14ac:dyDescent="0.2">
      <c r="A83" s="142" t="s">
        <v>1583</v>
      </c>
      <c r="B83" s="173">
        <v>18562229.279999997</v>
      </c>
    </row>
    <row r="84" spans="1:2" s="137" customFormat="1" ht="20.25" customHeight="1" x14ac:dyDescent="0.2">
      <c r="A84" s="142" t="s">
        <v>1584</v>
      </c>
      <c r="B84" s="173">
        <v>54522208.710000001</v>
      </c>
    </row>
    <row r="85" spans="1:2" s="137" customFormat="1" ht="20.25" customHeight="1" thickBot="1" x14ac:dyDescent="0.25">
      <c r="A85" s="176" t="s">
        <v>1585</v>
      </c>
      <c r="B85" s="174">
        <v>1018000</v>
      </c>
    </row>
    <row r="86" spans="1:2" s="137" customFormat="1" ht="20.25" customHeight="1" thickBot="1" x14ac:dyDescent="0.3">
      <c r="A86" s="134" t="s">
        <v>1586</v>
      </c>
      <c r="B86" s="171">
        <f>SUM(B87:B90)</f>
        <v>177830545.26999998</v>
      </c>
    </row>
    <row r="87" spans="1:2" s="137" customFormat="1" ht="20.25" customHeight="1" x14ac:dyDescent="0.2">
      <c r="A87" s="141" t="s">
        <v>1587</v>
      </c>
      <c r="B87" s="172">
        <v>55817306.570000008</v>
      </c>
    </row>
    <row r="88" spans="1:2" s="137" customFormat="1" ht="20.25" customHeight="1" x14ac:dyDescent="0.2">
      <c r="A88" s="142" t="s">
        <v>1588</v>
      </c>
      <c r="B88" s="173">
        <v>15362623.869999997</v>
      </c>
    </row>
    <row r="89" spans="1:2" s="137" customFormat="1" ht="20.25" customHeight="1" x14ac:dyDescent="0.2">
      <c r="A89" s="142" t="s">
        <v>1583</v>
      </c>
      <c r="B89" s="173">
        <v>38846467.109999992</v>
      </c>
    </row>
    <row r="90" spans="1:2" s="137" customFormat="1" ht="20.25" customHeight="1" thickBot="1" x14ac:dyDescent="0.25">
      <c r="A90" s="176" t="s">
        <v>1589</v>
      </c>
      <c r="B90" s="174">
        <v>67804147.719999999</v>
      </c>
    </row>
    <row r="91" spans="1:2" s="137" customFormat="1" ht="20.25" customHeight="1" thickBot="1" x14ac:dyDescent="0.3">
      <c r="A91" s="134" t="s">
        <v>1590</v>
      </c>
      <c r="B91" s="171">
        <f>SUM(B92:B93)</f>
        <v>7747404.7100000009</v>
      </c>
    </row>
    <row r="92" spans="1:2" s="137" customFormat="1" ht="30" x14ac:dyDescent="0.2">
      <c r="A92" s="177" t="s">
        <v>1591</v>
      </c>
      <c r="B92" s="172">
        <v>30000</v>
      </c>
    </row>
    <row r="93" spans="1:2" s="137" customFormat="1" ht="20.25" customHeight="1" thickBot="1" x14ac:dyDescent="0.25">
      <c r="A93" s="176" t="s">
        <v>1592</v>
      </c>
      <c r="B93" s="174">
        <v>7717404.7100000009</v>
      </c>
    </row>
    <row r="94" spans="1:2" s="137" customFormat="1" ht="20.25" customHeight="1" thickBot="1" x14ac:dyDescent="0.3">
      <c r="A94" s="134" t="s">
        <v>1593</v>
      </c>
      <c r="B94" s="171">
        <f>SUM(B95:B96)</f>
        <v>64424061.679999992</v>
      </c>
    </row>
    <row r="95" spans="1:2" s="137" customFormat="1" ht="20.25" customHeight="1" x14ac:dyDescent="0.2">
      <c r="A95" s="141" t="s">
        <v>1594</v>
      </c>
      <c r="B95" s="172">
        <v>7056272.1100000013</v>
      </c>
    </row>
    <row r="96" spans="1:2" s="137" customFormat="1" ht="20.25" customHeight="1" thickBot="1" x14ac:dyDescent="0.25">
      <c r="A96" s="176" t="s">
        <v>1595</v>
      </c>
      <c r="B96" s="174">
        <v>57367789.569999993</v>
      </c>
    </row>
    <row r="97" spans="1:2" s="137" customFormat="1" ht="20.25" customHeight="1" thickBot="1" x14ac:dyDescent="0.3">
      <c r="A97" s="134" t="s">
        <v>1596</v>
      </c>
      <c r="B97" s="171">
        <f>SUM(B98:B105)</f>
        <v>456898131.28999996</v>
      </c>
    </row>
    <row r="98" spans="1:2" s="137" customFormat="1" ht="20.25" customHeight="1" x14ac:dyDescent="0.2">
      <c r="A98" s="141" t="s">
        <v>1597</v>
      </c>
      <c r="B98" s="172">
        <v>42651148.230000004</v>
      </c>
    </row>
    <row r="99" spans="1:2" s="137" customFormat="1" ht="20.25" customHeight="1" x14ac:dyDescent="0.2">
      <c r="A99" s="142" t="s">
        <v>1598</v>
      </c>
      <c r="B99" s="173">
        <v>2615000</v>
      </c>
    </row>
    <row r="100" spans="1:2" s="137" customFormat="1" ht="20.25" customHeight="1" x14ac:dyDescent="0.2">
      <c r="A100" s="142" t="s">
        <v>1599</v>
      </c>
      <c r="B100" s="173">
        <v>4608002.7</v>
      </c>
    </row>
    <row r="101" spans="1:2" s="137" customFormat="1" ht="20.25" customHeight="1" x14ac:dyDescent="0.2">
      <c r="A101" s="142" t="s">
        <v>1600</v>
      </c>
      <c r="B101" s="173">
        <v>47226830.38000001</v>
      </c>
    </row>
    <row r="102" spans="1:2" s="137" customFormat="1" ht="20.25" customHeight="1" x14ac:dyDescent="0.2">
      <c r="A102" s="142" t="s">
        <v>1601</v>
      </c>
      <c r="B102" s="173">
        <v>24729828.09</v>
      </c>
    </row>
    <row r="103" spans="1:2" s="137" customFormat="1" ht="20.25" customHeight="1" x14ac:dyDescent="0.2">
      <c r="A103" s="142" t="s">
        <v>1602</v>
      </c>
      <c r="B103" s="173">
        <v>17702069.359999999</v>
      </c>
    </row>
    <row r="104" spans="1:2" s="137" customFormat="1" ht="20.25" customHeight="1" x14ac:dyDescent="0.2">
      <c r="A104" s="142" t="s">
        <v>1603</v>
      </c>
      <c r="B104" s="173">
        <v>41359343.809999995</v>
      </c>
    </row>
    <row r="105" spans="1:2" s="137" customFormat="1" ht="20.25" customHeight="1" thickBot="1" x14ac:dyDescent="0.25">
      <c r="A105" s="176" t="s">
        <v>1604</v>
      </c>
      <c r="B105" s="174">
        <v>276005908.71999997</v>
      </c>
    </row>
    <row r="106" spans="1:2" s="137" customFormat="1" ht="20.25" customHeight="1" thickBot="1" x14ac:dyDescent="0.3">
      <c r="A106" s="134" t="s">
        <v>1605</v>
      </c>
      <c r="B106" s="171">
        <f>SUM(B107:B108)</f>
        <v>128172790.57000001</v>
      </c>
    </row>
    <row r="107" spans="1:2" s="137" customFormat="1" ht="20.25" customHeight="1" x14ac:dyDescent="0.2">
      <c r="A107" s="141" t="s">
        <v>1606</v>
      </c>
      <c r="B107" s="172">
        <v>161500</v>
      </c>
    </row>
    <row r="108" spans="1:2" s="137" customFormat="1" ht="20.25" customHeight="1" thickBot="1" x14ac:dyDescent="0.25">
      <c r="A108" s="176" t="s">
        <v>1607</v>
      </c>
      <c r="B108" s="174">
        <v>128011290.57000001</v>
      </c>
    </row>
    <row r="109" spans="1:2" s="137" customFormat="1" ht="20.25" customHeight="1" thickBot="1" x14ac:dyDescent="0.3">
      <c r="A109" s="134" t="s">
        <v>1608</v>
      </c>
      <c r="B109" s="171">
        <f>SUM(B110:B114)</f>
        <v>47303794.969999999</v>
      </c>
    </row>
    <row r="110" spans="1:2" s="137" customFormat="1" ht="30" x14ac:dyDescent="0.2">
      <c r="A110" s="177" t="s">
        <v>1609</v>
      </c>
      <c r="B110" s="172">
        <v>9179650.1000000015</v>
      </c>
    </row>
    <row r="111" spans="1:2" s="137" customFormat="1" ht="20.25" customHeight="1" x14ac:dyDescent="0.2">
      <c r="A111" s="142" t="s">
        <v>1610</v>
      </c>
      <c r="B111" s="173">
        <v>7239718.3500000006</v>
      </c>
    </row>
    <row r="112" spans="1:2" s="137" customFormat="1" ht="20.25" customHeight="1" x14ac:dyDescent="0.2">
      <c r="A112" s="142" t="s">
        <v>1611</v>
      </c>
      <c r="B112" s="173">
        <v>20127839.099999998</v>
      </c>
    </row>
    <row r="113" spans="1:2" s="137" customFormat="1" ht="20.25" customHeight="1" x14ac:dyDescent="0.2">
      <c r="A113" s="142" t="s">
        <v>1612</v>
      </c>
      <c r="B113" s="173">
        <v>382500</v>
      </c>
    </row>
    <row r="114" spans="1:2" s="137" customFormat="1" ht="20.25" customHeight="1" thickBot="1" x14ac:dyDescent="0.25">
      <c r="A114" s="176" t="s">
        <v>1613</v>
      </c>
      <c r="B114" s="174">
        <v>10374087.42</v>
      </c>
    </row>
    <row r="115" spans="1:2" s="137" customFormat="1" ht="20.25" customHeight="1" thickBot="1" x14ac:dyDescent="0.3">
      <c r="A115" s="134" t="s">
        <v>1614</v>
      </c>
      <c r="B115" s="171">
        <f>SUM(B116:B119)</f>
        <v>62374105.600000009</v>
      </c>
    </row>
    <row r="116" spans="1:2" s="137" customFormat="1" ht="20.25" customHeight="1" x14ac:dyDescent="0.2">
      <c r="A116" s="141" t="s">
        <v>1615</v>
      </c>
      <c r="B116" s="172">
        <v>2553858.34</v>
      </c>
    </row>
    <row r="117" spans="1:2" s="137" customFormat="1" ht="20.25" customHeight="1" x14ac:dyDescent="0.2">
      <c r="A117" s="142" t="s">
        <v>1616</v>
      </c>
      <c r="B117" s="173">
        <v>3365258.34</v>
      </c>
    </row>
    <row r="118" spans="1:2" s="137" customFormat="1" ht="20.25" customHeight="1" x14ac:dyDescent="0.2">
      <c r="A118" s="142" t="s">
        <v>1617</v>
      </c>
      <c r="B118" s="173">
        <v>51859204.530000009</v>
      </c>
    </row>
    <row r="119" spans="1:2" s="137" customFormat="1" ht="20.25" customHeight="1" thickBot="1" x14ac:dyDescent="0.25">
      <c r="A119" s="176" t="s">
        <v>1618</v>
      </c>
      <c r="B119" s="174">
        <v>4595784.3900000006</v>
      </c>
    </row>
    <row r="120" spans="1:2" s="137" customFormat="1" ht="20.25" customHeight="1" thickBot="1" x14ac:dyDescent="0.3">
      <c r="A120" s="134" t="s">
        <v>1619</v>
      </c>
      <c r="B120" s="171">
        <f>SUM(B121:B123)</f>
        <v>97686049.770000011</v>
      </c>
    </row>
    <row r="121" spans="1:2" s="137" customFormat="1" ht="20.25" customHeight="1" x14ac:dyDescent="0.2">
      <c r="A121" s="141" t="s">
        <v>1620</v>
      </c>
      <c r="B121" s="172">
        <v>2147345.85</v>
      </c>
    </row>
    <row r="122" spans="1:2" s="137" customFormat="1" ht="20.25" customHeight="1" x14ac:dyDescent="0.2">
      <c r="A122" s="142" t="s">
        <v>1621</v>
      </c>
      <c r="B122" s="173">
        <v>77494802.020000011</v>
      </c>
    </row>
    <row r="123" spans="1:2" s="137" customFormat="1" ht="20.25" customHeight="1" thickBot="1" x14ac:dyDescent="0.25">
      <c r="A123" s="176" t="s">
        <v>1622</v>
      </c>
      <c r="B123" s="174">
        <v>18043901.899999999</v>
      </c>
    </row>
    <row r="124" spans="1:2" s="137" customFormat="1" ht="20.25" customHeight="1" thickBot="1" x14ac:dyDescent="0.3">
      <c r="A124" s="134" t="s">
        <v>1623</v>
      </c>
      <c r="B124" s="171">
        <f>SUM(B125:B127)</f>
        <v>1405677358.8699996</v>
      </c>
    </row>
    <row r="125" spans="1:2" s="137" customFormat="1" ht="20.25" customHeight="1" x14ac:dyDescent="0.2">
      <c r="A125" s="141" t="s">
        <v>1624</v>
      </c>
      <c r="B125" s="172">
        <v>500000</v>
      </c>
    </row>
    <row r="126" spans="1:2" s="137" customFormat="1" ht="20.25" customHeight="1" x14ac:dyDescent="0.2">
      <c r="A126" s="142" t="s">
        <v>1625</v>
      </c>
      <c r="B126" s="173">
        <v>1337095453.0499997</v>
      </c>
    </row>
    <row r="127" spans="1:2" s="137" customFormat="1" ht="20.25" customHeight="1" thickBot="1" x14ac:dyDescent="0.25">
      <c r="A127" s="176" t="s">
        <v>1626</v>
      </c>
      <c r="B127" s="174">
        <v>68081905.820000008</v>
      </c>
    </row>
    <row r="128" spans="1:2" s="137" customFormat="1" ht="20.25" customHeight="1" thickBot="1" x14ac:dyDescent="0.3">
      <c r="A128" s="134" t="s">
        <v>1627</v>
      </c>
      <c r="B128" s="171">
        <f>SUM(B129:B132)</f>
        <v>75737806.049999997</v>
      </c>
    </row>
    <row r="129" spans="1:2" s="137" customFormat="1" ht="20.25" customHeight="1" x14ac:dyDescent="0.2">
      <c r="A129" s="141" t="s">
        <v>1628</v>
      </c>
      <c r="B129" s="172">
        <v>1150000</v>
      </c>
    </row>
    <row r="130" spans="1:2" s="137" customFormat="1" ht="20.25" customHeight="1" x14ac:dyDescent="0.2">
      <c r="A130" s="142" t="s">
        <v>1629</v>
      </c>
      <c r="B130" s="173">
        <v>39837316.129999995</v>
      </c>
    </row>
    <row r="131" spans="1:2" s="137" customFormat="1" ht="20.25" customHeight="1" x14ac:dyDescent="0.2">
      <c r="A131" s="142" t="s">
        <v>1630</v>
      </c>
      <c r="B131" s="173">
        <v>34260489.920000002</v>
      </c>
    </row>
    <row r="132" spans="1:2" s="137" customFormat="1" ht="20.25" customHeight="1" thickBot="1" x14ac:dyDescent="0.25">
      <c r="A132" s="176" t="s">
        <v>1631</v>
      </c>
      <c r="B132" s="174">
        <v>490000</v>
      </c>
    </row>
    <row r="133" spans="1:2" s="137" customFormat="1" ht="20.25" customHeight="1" thickBot="1" x14ac:dyDescent="0.3">
      <c r="A133" s="134" t="s">
        <v>1632</v>
      </c>
      <c r="B133" s="171">
        <f>SUM(B134:B137)</f>
        <v>72434987.75</v>
      </c>
    </row>
    <row r="134" spans="1:2" s="137" customFormat="1" ht="20.25" customHeight="1" x14ac:dyDescent="0.2">
      <c r="A134" s="141" t="s">
        <v>1633</v>
      </c>
      <c r="B134" s="172">
        <v>19982326.789999999</v>
      </c>
    </row>
    <row r="135" spans="1:2" s="137" customFormat="1" ht="20.25" customHeight="1" x14ac:dyDescent="0.2">
      <c r="A135" s="142" t="s">
        <v>1634</v>
      </c>
      <c r="B135" s="173">
        <v>40243750.469999999</v>
      </c>
    </row>
    <row r="136" spans="1:2" s="137" customFormat="1" ht="20.25" customHeight="1" x14ac:dyDescent="0.2">
      <c r="A136" s="142" t="s">
        <v>1635</v>
      </c>
      <c r="B136" s="173">
        <v>10517910.49</v>
      </c>
    </row>
    <row r="137" spans="1:2" s="137" customFormat="1" ht="20.25" customHeight="1" thickBot="1" x14ac:dyDescent="0.25">
      <c r="A137" s="176" t="s">
        <v>1636</v>
      </c>
      <c r="B137" s="174">
        <v>1691000</v>
      </c>
    </row>
    <row r="138" spans="1:2" s="137" customFormat="1" ht="20.25" customHeight="1" thickBot="1" x14ac:dyDescent="0.3">
      <c r="A138" s="134" t="s">
        <v>1637</v>
      </c>
      <c r="B138" s="171">
        <f>SUM(B139:B141)</f>
        <v>458561498.00999999</v>
      </c>
    </row>
    <row r="139" spans="1:2" s="137" customFormat="1" ht="20.25" customHeight="1" x14ac:dyDescent="0.2">
      <c r="A139" s="141" t="s">
        <v>1638</v>
      </c>
      <c r="B139" s="172">
        <v>162917587.76000002</v>
      </c>
    </row>
    <row r="140" spans="1:2" s="137" customFormat="1" ht="20.25" customHeight="1" x14ac:dyDescent="0.2">
      <c r="A140" s="142" t="s">
        <v>1639</v>
      </c>
      <c r="B140" s="173">
        <v>30597250.82</v>
      </c>
    </row>
    <row r="141" spans="1:2" s="137" customFormat="1" ht="20.25" customHeight="1" thickBot="1" x14ac:dyDescent="0.25">
      <c r="A141" s="176" t="s">
        <v>1640</v>
      </c>
      <c r="B141" s="174">
        <v>265046659.43000001</v>
      </c>
    </row>
    <row r="142" spans="1:2" s="137" customFormat="1" ht="20.25" customHeight="1" thickBot="1" x14ac:dyDescent="0.3">
      <c r="A142" s="134" t="s">
        <v>1641</v>
      </c>
      <c r="B142" s="171">
        <f>SUM(B143:B145)</f>
        <v>63834439.440000005</v>
      </c>
    </row>
    <row r="143" spans="1:2" s="137" customFormat="1" ht="20.25" customHeight="1" x14ac:dyDescent="0.2">
      <c r="A143" s="141" t="s">
        <v>1642</v>
      </c>
      <c r="B143" s="172">
        <v>49445780.690000005</v>
      </c>
    </row>
    <row r="144" spans="1:2" s="137" customFormat="1" ht="20.25" customHeight="1" x14ac:dyDescent="0.2">
      <c r="A144" s="142" t="s">
        <v>1643</v>
      </c>
      <c r="B144" s="173">
        <v>1763500</v>
      </c>
    </row>
    <row r="145" spans="1:2" s="137" customFormat="1" ht="20.25" customHeight="1" thickBot="1" x14ac:dyDescent="0.25">
      <c r="A145" s="176" t="s">
        <v>1644</v>
      </c>
      <c r="B145" s="174">
        <v>12625158.75</v>
      </c>
    </row>
    <row r="146" spans="1:2" s="137" customFormat="1" ht="20.25" customHeight="1" thickBot="1" x14ac:dyDescent="0.3">
      <c r="A146" s="134" t="s">
        <v>1645</v>
      </c>
      <c r="B146" s="171">
        <f>SUM(B147:B149)</f>
        <v>546732812.75999999</v>
      </c>
    </row>
    <row r="147" spans="1:2" s="137" customFormat="1" ht="20.25" customHeight="1" x14ac:dyDescent="0.2">
      <c r="A147" s="141" t="s">
        <v>1646</v>
      </c>
      <c r="B147" s="172">
        <v>2775000</v>
      </c>
    </row>
    <row r="148" spans="1:2" s="137" customFormat="1" ht="20.25" customHeight="1" x14ac:dyDescent="0.2">
      <c r="A148" s="142" t="s">
        <v>1647</v>
      </c>
      <c r="B148" s="173">
        <v>524457812.75999999</v>
      </c>
    </row>
    <row r="149" spans="1:2" s="137" customFormat="1" ht="20.25" customHeight="1" thickBot="1" x14ac:dyDescent="0.25">
      <c r="A149" s="176" t="s">
        <v>1648</v>
      </c>
      <c r="B149" s="174">
        <v>19500000</v>
      </c>
    </row>
    <row r="150" spans="1:2" s="137" customFormat="1" ht="20.25" customHeight="1" thickBot="1" x14ac:dyDescent="0.3">
      <c r="A150" s="134" t="s">
        <v>1649</v>
      </c>
      <c r="B150" s="171">
        <f>SUM(B151:B154)</f>
        <v>286597646.22000003</v>
      </c>
    </row>
    <row r="151" spans="1:2" s="137" customFormat="1" ht="20.25" customHeight="1" x14ac:dyDescent="0.2">
      <c r="A151" s="141" t="s">
        <v>1650</v>
      </c>
      <c r="B151" s="172">
        <v>94155562.400000006</v>
      </c>
    </row>
    <row r="152" spans="1:2" s="137" customFormat="1" ht="20.25" customHeight="1" x14ac:dyDescent="0.2">
      <c r="A152" s="142" t="s">
        <v>1651</v>
      </c>
      <c r="B152" s="173">
        <v>23118766.100000001</v>
      </c>
    </row>
    <row r="153" spans="1:2" s="137" customFormat="1" ht="20.25" customHeight="1" x14ac:dyDescent="0.2">
      <c r="A153" s="142" t="s">
        <v>1652</v>
      </c>
      <c r="B153" s="173">
        <v>124193095</v>
      </c>
    </row>
    <row r="154" spans="1:2" s="137" customFormat="1" ht="20.25" customHeight="1" thickBot="1" x14ac:dyDescent="0.25">
      <c r="A154" s="176" t="s">
        <v>1653</v>
      </c>
      <c r="B154" s="174">
        <v>45130222.719999999</v>
      </c>
    </row>
    <row r="155" spans="1:2" s="137" customFormat="1" ht="20.25" customHeight="1" thickBot="1" x14ac:dyDescent="0.3">
      <c r="A155" s="134" t="s">
        <v>1654</v>
      </c>
      <c r="B155" s="171">
        <f>SUM(B156:B159)</f>
        <v>604611837.89999998</v>
      </c>
    </row>
    <row r="156" spans="1:2" s="137" customFormat="1" ht="20.25" customHeight="1" x14ac:dyDescent="0.2">
      <c r="A156" s="141" t="s">
        <v>1655</v>
      </c>
      <c r="B156" s="172">
        <v>31941159.050000001</v>
      </c>
    </row>
    <row r="157" spans="1:2" s="137" customFormat="1" ht="20.25" customHeight="1" x14ac:dyDescent="0.2">
      <c r="A157" s="142" t="s">
        <v>1656</v>
      </c>
      <c r="B157" s="173">
        <v>357364904.5</v>
      </c>
    </row>
    <row r="158" spans="1:2" s="137" customFormat="1" ht="20.25" customHeight="1" x14ac:dyDescent="0.2">
      <c r="A158" s="142" t="s">
        <v>1657</v>
      </c>
      <c r="B158" s="173">
        <v>12391410.77</v>
      </c>
    </row>
    <row r="159" spans="1:2" s="137" customFormat="1" ht="20.25" customHeight="1" thickBot="1" x14ac:dyDescent="0.25">
      <c r="A159" s="144" t="s">
        <v>1658</v>
      </c>
      <c r="B159" s="175">
        <v>202914363.57999998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379"/>
  <sheetViews>
    <sheetView workbookViewId="0">
      <selection activeCell="I7" sqref="I7"/>
    </sheetView>
  </sheetViews>
  <sheetFormatPr baseColWidth="10" defaultRowHeight="15.75" x14ac:dyDescent="0.25"/>
  <cols>
    <col min="2" max="2" width="57.85546875" style="25" customWidth="1"/>
    <col min="3" max="3" width="14.7109375" style="25" customWidth="1"/>
    <col min="4" max="4" width="21.85546875" style="25" customWidth="1"/>
    <col min="5" max="5" width="19.28515625" style="25" customWidth="1"/>
    <col min="6" max="6" width="11.42578125" style="25"/>
  </cols>
  <sheetData>
    <row r="2" spans="2:5" customFormat="1" x14ac:dyDescent="0.25">
      <c r="B2" s="218" t="s">
        <v>1084</v>
      </c>
      <c r="C2" s="218"/>
      <c r="D2" s="218"/>
      <c r="E2" s="218"/>
    </row>
    <row r="3" spans="2:5" customFormat="1" x14ac:dyDescent="0.25">
      <c r="B3" s="218" t="s">
        <v>1085</v>
      </c>
      <c r="C3" s="218"/>
      <c r="D3" s="218"/>
      <c r="E3" s="218"/>
    </row>
    <row r="4" spans="2:5" customFormat="1" ht="16.5" thickBot="1" x14ac:dyDescent="0.3">
      <c r="B4" s="25"/>
      <c r="C4" s="25"/>
      <c r="D4" s="25"/>
      <c r="E4" s="25"/>
    </row>
    <row r="5" spans="2:5" customFormat="1" ht="16.5" thickBot="1" x14ac:dyDescent="0.3">
      <c r="B5" s="219" t="s">
        <v>1086</v>
      </c>
      <c r="C5" s="220"/>
      <c r="D5" s="220"/>
      <c r="E5" s="221"/>
    </row>
    <row r="6" spans="2:5" customFormat="1" ht="16.5" thickBot="1" x14ac:dyDescent="0.3">
      <c r="B6" s="222" t="s">
        <v>1087</v>
      </c>
      <c r="C6" s="224" t="s">
        <v>1088</v>
      </c>
      <c r="D6" s="226" t="s">
        <v>1089</v>
      </c>
      <c r="E6" s="227"/>
    </row>
    <row r="7" spans="2:5" customFormat="1" ht="16.5" thickBot="1" x14ac:dyDescent="0.3">
      <c r="B7" s="223"/>
      <c r="C7" s="225"/>
      <c r="D7" s="165" t="s">
        <v>1090</v>
      </c>
      <c r="E7" s="165" t="s">
        <v>1091</v>
      </c>
    </row>
    <row r="8" spans="2:5" customFormat="1" thickBot="1" x14ac:dyDescent="0.3">
      <c r="B8" s="166" t="s">
        <v>1092</v>
      </c>
      <c r="C8" s="167">
        <v>1</v>
      </c>
      <c r="D8" s="168">
        <v>12381.8</v>
      </c>
      <c r="E8" s="168">
        <v>12381.8</v>
      </c>
    </row>
    <row r="9" spans="2:5" customFormat="1" thickBot="1" x14ac:dyDescent="0.3">
      <c r="B9" s="166" t="s">
        <v>1093</v>
      </c>
      <c r="C9" s="167">
        <v>65</v>
      </c>
      <c r="D9" s="168">
        <v>10200</v>
      </c>
      <c r="E9" s="168">
        <v>24165.61</v>
      </c>
    </row>
    <row r="10" spans="2:5" customFormat="1" thickBot="1" x14ac:dyDescent="0.3">
      <c r="B10" s="166" t="s">
        <v>1094</v>
      </c>
      <c r="C10" s="167">
        <v>1</v>
      </c>
      <c r="D10" s="168">
        <v>16570.919999999998</v>
      </c>
      <c r="E10" s="168">
        <v>16570.919999999998</v>
      </c>
    </row>
    <row r="11" spans="2:5" customFormat="1" thickBot="1" x14ac:dyDescent="0.3">
      <c r="B11" s="166" t="s">
        <v>1095</v>
      </c>
      <c r="C11" s="167">
        <v>6</v>
      </c>
      <c r="D11" s="168">
        <v>18919.12</v>
      </c>
      <c r="E11" s="168">
        <v>23491.73</v>
      </c>
    </row>
    <row r="12" spans="2:5" customFormat="1" thickBot="1" x14ac:dyDescent="0.3">
      <c r="B12" s="166" t="s">
        <v>1096</v>
      </c>
      <c r="C12" s="167">
        <v>14</v>
      </c>
      <c r="D12" s="168">
        <v>9040</v>
      </c>
      <c r="E12" s="168">
        <v>16759.32</v>
      </c>
    </row>
    <row r="13" spans="2:5" customFormat="1" thickBot="1" x14ac:dyDescent="0.3">
      <c r="B13" s="166" t="s">
        <v>1097</v>
      </c>
      <c r="C13" s="167">
        <v>14</v>
      </c>
      <c r="D13" s="168">
        <v>16087.47</v>
      </c>
      <c r="E13" s="168">
        <v>16087.47</v>
      </c>
    </row>
    <row r="14" spans="2:5" customFormat="1" thickBot="1" x14ac:dyDescent="0.3">
      <c r="B14" s="166" t="s">
        <v>1098</v>
      </c>
      <c r="C14" s="167">
        <v>5</v>
      </c>
      <c r="D14" s="168">
        <v>24989.46</v>
      </c>
      <c r="E14" s="168">
        <v>24989.46</v>
      </c>
    </row>
    <row r="15" spans="2:5" customFormat="1" thickBot="1" x14ac:dyDescent="0.3">
      <c r="B15" s="166" t="s">
        <v>1099</v>
      </c>
      <c r="C15" s="167">
        <v>1</v>
      </c>
      <c r="D15" s="168">
        <v>35196.92</v>
      </c>
      <c r="E15" s="168">
        <v>35196.92</v>
      </c>
    </row>
    <row r="16" spans="2:5" customFormat="1" thickBot="1" x14ac:dyDescent="0.3">
      <c r="B16" s="166" t="s">
        <v>1100</v>
      </c>
      <c r="C16" s="167">
        <v>2</v>
      </c>
      <c r="D16" s="168">
        <v>35196.92</v>
      </c>
      <c r="E16" s="168">
        <v>35196.92</v>
      </c>
    </row>
    <row r="17" spans="2:5" customFormat="1" thickBot="1" x14ac:dyDescent="0.3">
      <c r="B17" s="166" t="s">
        <v>1101</v>
      </c>
      <c r="C17" s="167">
        <v>2</v>
      </c>
      <c r="D17" s="168">
        <v>12295.82</v>
      </c>
      <c r="E17" s="168">
        <v>12295.82</v>
      </c>
    </row>
    <row r="18" spans="2:5" customFormat="1" thickBot="1" x14ac:dyDescent="0.3">
      <c r="B18" s="166" t="s">
        <v>1102</v>
      </c>
      <c r="C18" s="167">
        <v>15</v>
      </c>
      <c r="D18" s="168">
        <v>18169.37</v>
      </c>
      <c r="E18" s="168">
        <v>20458.22</v>
      </c>
    </row>
    <row r="19" spans="2:5" customFormat="1" thickBot="1" x14ac:dyDescent="0.3">
      <c r="B19" s="166" t="s">
        <v>1103</v>
      </c>
      <c r="C19" s="167">
        <v>1</v>
      </c>
      <c r="D19" s="168">
        <v>20176.54</v>
      </c>
      <c r="E19" s="168">
        <v>20176.54</v>
      </c>
    </row>
    <row r="20" spans="2:5" customFormat="1" thickBot="1" x14ac:dyDescent="0.3">
      <c r="B20" s="166" t="s">
        <v>1104</v>
      </c>
      <c r="C20" s="167">
        <v>11</v>
      </c>
      <c r="D20" s="168">
        <v>17593.84</v>
      </c>
      <c r="E20" s="168">
        <v>19835.77</v>
      </c>
    </row>
    <row r="21" spans="2:5" customFormat="1" thickBot="1" x14ac:dyDescent="0.3">
      <c r="B21" s="166" t="s">
        <v>1105</v>
      </c>
      <c r="C21" s="167">
        <v>12</v>
      </c>
      <c r="D21" s="168">
        <v>17514.400000000001</v>
      </c>
      <c r="E21" s="168">
        <v>18659.91</v>
      </c>
    </row>
    <row r="22" spans="2:5" customFormat="1" thickBot="1" x14ac:dyDescent="0.3">
      <c r="B22" s="166" t="s">
        <v>1106</v>
      </c>
      <c r="C22" s="167">
        <v>13</v>
      </c>
      <c r="D22" s="168">
        <v>14143.65</v>
      </c>
      <c r="E22" s="168">
        <v>14143.65</v>
      </c>
    </row>
    <row r="23" spans="2:5" customFormat="1" thickBot="1" x14ac:dyDescent="0.3">
      <c r="B23" s="166" t="s">
        <v>1107</v>
      </c>
      <c r="C23" s="167">
        <v>4</v>
      </c>
      <c r="D23" s="168">
        <v>13283.68</v>
      </c>
      <c r="E23" s="168">
        <v>16087.47</v>
      </c>
    </row>
    <row r="24" spans="2:5" customFormat="1" thickBot="1" x14ac:dyDescent="0.3">
      <c r="B24" s="166" t="s">
        <v>1108</v>
      </c>
      <c r="C24" s="167">
        <v>3</v>
      </c>
      <c r="D24" s="168">
        <v>16570</v>
      </c>
      <c r="E24" s="168">
        <v>20627.87</v>
      </c>
    </row>
    <row r="25" spans="2:5" customFormat="1" thickBot="1" x14ac:dyDescent="0.3">
      <c r="B25" s="166" t="s">
        <v>1109</v>
      </c>
      <c r="C25" s="167">
        <v>37</v>
      </c>
      <c r="D25" s="168">
        <v>10760.22</v>
      </c>
      <c r="E25" s="168">
        <v>17325.52</v>
      </c>
    </row>
    <row r="26" spans="2:5" customFormat="1" thickBot="1" x14ac:dyDescent="0.3">
      <c r="B26" s="166" t="s">
        <v>1110</v>
      </c>
      <c r="C26" s="167">
        <v>3</v>
      </c>
      <c r="D26" s="168">
        <v>22830.959999999999</v>
      </c>
      <c r="E26" s="168">
        <v>25119.13</v>
      </c>
    </row>
    <row r="27" spans="2:5" customFormat="1" thickBot="1" x14ac:dyDescent="0.3">
      <c r="B27" s="166" t="s">
        <v>1111</v>
      </c>
      <c r="C27" s="167">
        <v>2</v>
      </c>
      <c r="D27" s="168">
        <v>12099.55</v>
      </c>
      <c r="E27" s="168">
        <v>15013.62</v>
      </c>
    </row>
    <row r="28" spans="2:5" customFormat="1" thickBot="1" x14ac:dyDescent="0.3">
      <c r="B28" s="166" t="s">
        <v>1112</v>
      </c>
      <c r="C28" s="167">
        <v>4</v>
      </c>
      <c r="D28" s="168">
        <v>15229</v>
      </c>
      <c r="E28" s="168">
        <v>15229</v>
      </c>
    </row>
    <row r="29" spans="2:5" customFormat="1" thickBot="1" x14ac:dyDescent="0.3">
      <c r="B29" s="166" t="s">
        <v>1113</v>
      </c>
      <c r="C29" s="167">
        <v>6</v>
      </c>
      <c r="D29" s="168">
        <v>13915.28</v>
      </c>
      <c r="E29" s="168">
        <v>17520.900000000001</v>
      </c>
    </row>
    <row r="30" spans="2:5" customFormat="1" thickBot="1" x14ac:dyDescent="0.3">
      <c r="B30" s="166" t="s">
        <v>1114</v>
      </c>
      <c r="C30" s="167">
        <v>38</v>
      </c>
      <c r="D30" s="168">
        <v>13025</v>
      </c>
      <c r="E30" s="168">
        <v>23212.6</v>
      </c>
    </row>
    <row r="31" spans="2:5" customFormat="1" thickBot="1" x14ac:dyDescent="0.3">
      <c r="B31" s="166" t="s">
        <v>1115</v>
      </c>
      <c r="C31" s="167">
        <v>115</v>
      </c>
      <c r="D31" s="168">
        <v>11900</v>
      </c>
      <c r="E31" s="168">
        <v>22601.279999999999</v>
      </c>
    </row>
    <row r="32" spans="2:5" customFormat="1" thickBot="1" x14ac:dyDescent="0.3">
      <c r="B32" s="166" t="s">
        <v>1116</v>
      </c>
      <c r="C32" s="167">
        <v>145</v>
      </c>
      <c r="D32" s="168">
        <v>12232</v>
      </c>
      <c r="E32" s="168">
        <v>26480</v>
      </c>
    </row>
    <row r="33" spans="2:5" customFormat="1" thickBot="1" x14ac:dyDescent="0.3">
      <c r="B33" s="166" t="s">
        <v>1117</v>
      </c>
      <c r="C33" s="167">
        <v>19</v>
      </c>
      <c r="D33" s="168">
        <v>16331.76</v>
      </c>
      <c r="E33" s="168">
        <v>23692.36</v>
      </c>
    </row>
    <row r="34" spans="2:5" customFormat="1" thickBot="1" x14ac:dyDescent="0.3">
      <c r="B34" s="166" t="s">
        <v>1118</v>
      </c>
      <c r="C34" s="167">
        <v>13</v>
      </c>
      <c r="D34" s="168">
        <v>10913</v>
      </c>
      <c r="E34" s="168">
        <v>20127.060000000001</v>
      </c>
    </row>
    <row r="35" spans="2:5" customFormat="1" thickBot="1" x14ac:dyDescent="0.3">
      <c r="B35" s="166" t="s">
        <v>1119</v>
      </c>
      <c r="C35" s="167">
        <v>8</v>
      </c>
      <c r="D35" s="168">
        <v>22613.119999999999</v>
      </c>
      <c r="E35" s="168">
        <v>23613.119999999999</v>
      </c>
    </row>
    <row r="36" spans="2:5" customFormat="1" thickBot="1" x14ac:dyDescent="0.3">
      <c r="B36" s="166" t="s">
        <v>1120</v>
      </c>
      <c r="C36" s="167">
        <v>1</v>
      </c>
      <c r="D36" s="168">
        <v>20228</v>
      </c>
      <c r="E36" s="168">
        <v>20228</v>
      </c>
    </row>
    <row r="37" spans="2:5" customFormat="1" thickBot="1" x14ac:dyDescent="0.3">
      <c r="B37" s="166" t="s">
        <v>1121</v>
      </c>
      <c r="C37" s="167">
        <v>23</v>
      </c>
      <c r="D37" s="168">
        <v>16836</v>
      </c>
      <c r="E37" s="168">
        <v>19805.28</v>
      </c>
    </row>
    <row r="38" spans="2:5" customFormat="1" thickBot="1" x14ac:dyDescent="0.3">
      <c r="B38" s="166" t="s">
        <v>1122</v>
      </c>
      <c r="C38" s="167">
        <v>1</v>
      </c>
      <c r="D38" s="168">
        <v>23900</v>
      </c>
      <c r="E38" s="168">
        <v>23900</v>
      </c>
    </row>
    <row r="39" spans="2:5" customFormat="1" thickBot="1" x14ac:dyDescent="0.3">
      <c r="B39" s="166" t="s">
        <v>1123</v>
      </c>
      <c r="C39" s="167">
        <v>3</v>
      </c>
      <c r="D39" s="168">
        <v>15470</v>
      </c>
      <c r="E39" s="168">
        <v>15470</v>
      </c>
    </row>
    <row r="40" spans="2:5" customFormat="1" thickBot="1" x14ac:dyDescent="0.3">
      <c r="B40" s="166" t="s">
        <v>1124</v>
      </c>
      <c r="C40" s="167">
        <v>39</v>
      </c>
      <c r="D40" s="168">
        <v>16690</v>
      </c>
      <c r="E40" s="168">
        <v>20013.28</v>
      </c>
    </row>
    <row r="41" spans="2:5" customFormat="1" thickBot="1" x14ac:dyDescent="0.3">
      <c r="B41" s="166" t="s">
        <v>1125</v>
      </c>
      <c r="C41" s="167">
        <v>2</v>
      </c>
      <c r="D41" s="168">
        <v>25263.74</v>
      </c>
      <c r="E41" s="168">
        <v>25263.74</v>
      </c>
    </row>
    <row r="42" spans="2:5" customFormat="1" thickBot="1" x14ac:dyDescent="0.3">
      <c r="B42" s="166" t="s">
        <v>1126</v>
      </c>
      <c r="C42" s="167">
        <v>1</v>
      </c>
      <c r="D42" s="168">
        <v>23359.56</v>
      </c>
      <c r="E42" s="168">
        <v>23359.56</v>
      </c>
    </row>
    <row r="43" spans="2:5" customFormat="1" thickBot="1" x14ac:dyDescent="0.3">
      <c r="B43" s="166" t="s">
        <v>1127</v>
      </c>
      <c r="C43" s="167">
        <v>1</v>
      </c>
      <c r="D43" s="168">
        <v>30530</v>
      </c>
      <c r="E43" s="168">
        <v>30530</v>
      </c>
    </row>
    <row r="44" spans="2:5" customFormat="1" thickBot="1" x14ac:dyDescent="0.3">
      <c r="B44" s="166" t="s">
        <v>1128</v>
      </c>
      <c r="C44" s="167">
        <v>5</v>
      </c>
      <c r="D44" s="168">
        <v>17257.439999999999</v>
      </c>
      <c r="E44" s="168">
        <v>22008.6</v>
      </c>
    </row>
    <row r="45" spans="2:5" customFormat="1" thickBot="1" x14ac:dyDescent="0.3">
      <c r="B45" s="166" t="s">
        <v>1129</v>
      </c>
      <c r="C45" s="167">
        <v>1</v>
      </c>
      <c r="D45" s="168">
        <v>25263.74</v>
      </c>
      <c r="E45" s="168">
        <v>25263.74</v>
      </c>
    </row>
    <row r="46" spans="2:5" customFormat="1" thickBot="1" x14ac:dyDescent="0.3">
      <c r="B46" s="166" t="s">
        <v>1130</v>
      </c>
      <c r="C46" s="167">
        <v>17</v>
      </c>
      <c r="D46" s="168">
        <v>12284</v>
      </c>
      <c r="E46" s="168">
        <v>25583.56</v>
      </c>
    </row>
    <row r="47" spans="2:5" customFormat="1" thickBot="1" x14ac:dyDescent="0.3">
      <c r="B47" s="166" t="s">
        <v>1131</v>
      </c>
      <c r="C47" s="167">
        <v>1</v>
      </c>
      <c r="D47" s="168">
        <v>26498</v>
      </c>
      <c r="E47" s="168">
        <v>26498</v>
      </c>
    </row>
    <row r="48" spans="2:5" customFormat="1" thickBot="1" x14ac:dyDescent="0.3">
      <c r="B48" s="166" t="s">
        <v>1132</v>
      </c>
      <c r="C48" s="167">
        <v>1</v>
      </c>
      <c r="D48" s="168">
        <v>21293.27</v>
      </c>
      <c r="E48" s="168">
        <v>21293.27</v>
      </c>
    </row>
    <row r="49" spans="2:5" customFormat="1" thickBot="1" x14ac:dyDescent="0.3">
      <c r="B49" s="166" t="s">
        <v>1133</v>
      </c>
      <c r="C49" s="167">
        <v>12</v>
      </c>
      <c r="D49" s="168">
        <v>24285.14</v>
      </c>
      <c r="E49" s="168">
        <v>25481.3</v>
      </c>
    </row>
    <row r="50" spans="2:5" customFormat="1" thickBot="1" x14ac:dyDescent="0.3">
      <c r="B50" s="166" t="s">
        <v>1134</v>
      </c>
      <c r="C50" s="167">
        <v>1</v>
      </c>
      <c r="D50" s="168">
        <v>20984.61</v>
      </c>
      <c r="E50" s="168">
        <v>20984.61</v>
      </c>
    </row>
    <row r="51" spans="2:5" customFormat="1" thickBot="1" x14ac:dyDescent="0.3">
      <c r="B51" s="166" t="s">
        <v>1135</v>
      </c>
      <c r="C51" s="167">
        <v>22</v>
      </c>
      <c r="D51" s="168">
        <v>10700</v>
      </c>
      <c r="E51" s="168">
        <v>24093.96</v>
      </c>
    </row>
    <row r="52" spans="2:5" customFormat="1" thickBot="1" x14ac:dyDescent="0.3">
      <c r="B52" s="166" t="s">
        <v>1136</v>
      </c>
      <c r="C52" s="167">
        <v>3</v>
      </c>
      <c r="D52" s="168">
        <v>32755.18</v>
      </c>
      <c r="E52" s="168">
        <v>32755.18</v>
      </c>
    </row>
    <row r="53" spans="2:5" customFormat="1" thickBot="1" x14ac:dyDescent="0.3">
      <c r="B53" s="166" t="s">
        <v>1137</v>
      </c>
      <c r="C53" s="167">
        <v>2</v>
      </c>
      <c r="D53" s="168">
        <v>20571.32</v>
      </c>
      <c r="E53" s="168">
        <v>21586.080000000002</v>
      </c>
    </row>
    <row r="54" spans="2:5" customFormat="1" thickBot="1" x14ac:dyDescent="0.3">
      <c r="B54" s="166" t="s">
        <v>1138</v>
      </c>
      <c r="C54" s="167">
        <v>2</v>
      </c>
      <c r="D54" s="168">
        <v>13024.13</v>
      </c>
      <c r="E54" s="168">
        <v>16806</v>
      </c>
    </row>
    <row r="55" spans="2:5" customFormat="1" thickBot="1" x14ac:dyDescent="0.3">
      <c r="B55" s="166" t="s">
        <v>1139</v>
      </c>
      <c r="C55" s="167">
        <v>11</v>
      </c>
      <c r="D55" s="168">
        <v>11822.65</v>
      </c>
      <c r="E55" s="168">
        <v>21581.43</v>
      </c>
    </row>
    <row r="56" spans="2:5" customFormat="1" thickBot="1" x14ac:dyDescent="0.3">
      <c r="B56" s="166" t="s">
        <v>1140</v>
      </c>
      <c r="C56" s="167">
        <v>6</v>
      </c>
      <c r="D56" s="168">
        <v>14890.38</v>
      </c>
      <c r="E56" s="168">
        <v>20886.07</v>
      </c>
    </row>
    <row r="57" spans="2:5" customFormat="1" thickBot="1" x14ac:dyDescent="0.3">
      <c r="B57" s="166" t="s">
        <v>1141</v>
      </c>
      <c r="C57" s="167">
        <v>15</v>
      </c>
      <c r="D57" s="168">
        <v>14470.64</v>
      </c>
      <c r="E57" s="168">
        <v>21194.49</v>
      </c>
    </row>
    <row r="58" spans="2:5" customFormat="1" thickBot="1" x14ac:dyDescent="0.3">
      <c r="B58" s="166" t="s">
        <v>1142</v>
      </c>
      <c r="C58" s="167">
        <v>2</v>
      </c>
      <c r="D58" s="168">
        <v>21545.93</v>
      </c>
      <c r="E58" s="168">
        <v>24145.93</v>
      </c>
    </row>
    <row r="59" spans="2:5" customFormat="1" thickBot="1" x14ac:dyDescent="0.3">
      <c r="B59" s="166" t="s">
        <v>1143</v>
      </c>
      <c r="C59" s="167">
        <v>5</v>
      </c>
      <c r="D59" s="168">
        <v>10200</v>
      </c>
      <c r="E59" s="168">
        <v>21279.5</v>
      </c>
    </row>
    <row r="60" spans="2:5" customFormat="1" thickBot="1" x14ac:dyDescent="0.3">
      <c r="B60" s="166" t="s">
        <v>1144</v>
      </c>
      <c r="C60" s="167">
        <v>1</v>
      </c>
      <c r="D60" s="168">
        <v>21003.57</v>
      </c>
      <c r="E60" s="168">
        <v>21003.57</v>
      </c>
    </row>
    <row r="61" spans="2:5" customFormat="1" thickBot="1" x14ac:dyDescent="0.3">
      <c r="B61" s="166" t="s">
        <v>1145</v>
      </c>
      <c r="C61" s="167">
        <v>13</v>
      </c>
      <c r="D61" s="168">
        <v>21771.73</v>
      </c>
      <c r="E61" s="168">
        <v>21771.73</v>
      </c>
    </row>
    <row r="62" spans="2:5" customFormat="1" thickBot="1" x14ac:dyDescent="0.3">
      <c r="B62" s="166" t="s">
        <v>1146</v>
      </c>
      <c r="C62" s="167">
        <v>13</v>
      </c>
      <c r="D62" s="168">
        <v>17514.400000000001</v>
      </c>
      <c r="E62" s="168">
        <v>19014.400000000001</v>
      </c>
    </row>
    <row r="63" spans="2:5" customFormat="1" thickBot="1" x14ac:dyDescent="0.3">
      <c r="B63" s="166" t="s">
        <v>1147</v>
      </c>
      <c r="C63" s="167">
        <v>6</v>
      </c>
      <c r="D63" s="168">
        <v>16885</v>
      </c>
      <c r="E63" s="168">
        <v>16885</v>
      </c>
    </row>
    <row r="64" spans="2:5" customFormat="1" thickBot="1" x14ac:dyDescent="0.3">
      <c r="B64" s="166" t="s">
        <v>1148</v>
      </c>
      <c r="C64" s="167">
        <v>1</v>
      </c>
      <c r="D64" s="168">
        <v>18867</v>
      </c>
      <c r="E64" s="168">
        <v>18867</v>
      </c>
    </row>
    <row r="65" spans="2:5" customFormat="1" thickBot="1" x14ac:dyDescent="0.3">
      <c r="B65" s="166" t="s">
        <v>1149</v>
      </c>
      <c r="C65" s="167">
        <v>2</v>
      </c>
      <c r="D65" s="168">
        <v>12805.3</v>
      </c>
      <c r="E65" s="168">
        <v>24596.560000000001</v>
      </c>
    </row>
    <row r="66" spans="2:5" customFormat="1" thickBot="1" x14ac:dyDescent="0.3">
      <c r="B66" s="166" t="s">
        <v>1150</v>
      </c>
      <c r="C66" s="167">
        <v>10</v>
      </c>
      <c r="D66" s="168">
        <v>21177.5</v>
      </c>
      <c r="E66" s="168">
        <v>21761.94</v>
      </c>
    </row>
    <row r="67" spans="2:5" customFormat="1" thickBot="1" x14ac:dyDescent="0.3">
      <c r="B67" s="166" t="s">
        <v>1151</v>
      </c>
      <c r="C67" s="167">
        <v>15</v>
      </c>
      <c r="D67" s="168">
        <v>17690.45</v>
      </c>
      <c r="E67" s="168">
        <v>19263.810000000001</v>
      </c>
    </row>
    <row r="68" spans="2:5" customFormat="1" thickBot="1" x14ac:dyDescent="0.3">
      <c r="B68" s="166" t="s">
        <v>1152</v>
      </c>
      <c r="C68" s="167">
        <v>417</v>
      </c>
      <c r="D68" s="168">
        <v>12630.28</v>
      </c>
      <c r="E68" s="168">
        <v>17570</v>
      </c>
    </row>
    <row r="69" spans="2:5" customFormat="1" thickBot="1" x14ac:dyDescent="0.3">
      <c r="B69" s="166" t="s">
        <v>1153</v>
      </c>
      <c r="C69" s="167">
        <v>12</v>
      </c>
      <c r="D69" s="168">
        <v>16250</v>
      </c>
      <c r="E69" s="168">
        <v>19926</v>
      </c>
    </row>
    <row r="70" spans="2:5" customFormat="1" thickBot="1" x14ac:dyDescent="0.3">
      <c r="B70" s="166" t="s">
        <v>1154</v>
      </c>
      <c r="C70" s="167">
        <v>1</v>
      </c>
      <c r="D70" s="168">
        <v>14959.82</v>
      </c>
      <c r="E70" s="168">
        <v>14959.82</v>
      </c>
    </row>
    <row r="71" spans="2:5" customFormat="1" thickBot="1" x14ac:dyDescent="0.3">
      <c r="B71" s="166" t="s">
        <v>1155</v>
      </c>
      <c r="C71" s="167">
        <v>279</v>
      </c>
      <c r="D71" s="168">
        <v>10700</v>
      </c>
      <c r="E71" s="168">
        <v>24178.94</v>
      </c>
    </row>
    <row r="72" spans="2:5" customFormat="1" thickBot="1" x14ac:dyDescent="0.3">
      <c r="B72" s="166" t="s">
        <v>1156</v>
      </c>
      <c r="C72" s="167">
        <v>13</v>
      </c>
      <c r="D72" s="168">
        <v>15846.4</v>
      </c>
      <c r="E72" s="168">
        <v>25285.16</v>
      </c>
    </row>
    <row r="73" spans="2:5" customFormat="1" thickBot="1" x14ac:dyDescent="0.3">
      <c r="B73" s="166" t="s">
        <v>1157</v>
      </c>
      <c r="C73" s="167">
        <v>87</v>
      </c>
      <c r="D73" s="168">
        <v>12414.15</v>
      </c>
      <c r="E73" s="168">
        <v>19835.77</v>
      </c>
    </row>
    <row r="74" spans="2:5" customFormat="1" thickBot="1" x14ac:dyDescent="0.3">
      <c r="B74" s="166" t="s">
        <v>1158</v>
      </c>
      <c r="C74" s="167">
        <v>33</v>
      </c>
      <c r="D74" s="168">
        <v>12063.74</v>
      </c>
      <c r="E74" s="168">
        <v>17354</v>
      </c>
    </row>
    <row r="75" spans="2:5" customFormat="1" thickBot="1" x14ac:dyDescent="0.3">
      <c r="B75" s="166" t="s">
        <v>1159</v>
      </c>
      <c r="C75" s="167">
        <v>16</v>
      </c>
      <c r="D75" s="168">
        <v>12984.72</v>
      </c>
      <c r="E75" s="168">
        <v>12984.72</v>
      </c>
    </row>
    <row r="76" spans="2:5" customFormat="1" thickBot="1" x14ac:dyDescent="0.3">
      <c r="B76" s="166" t="s">
        <v>1160</v>
      </c>
      <c r="C76" s="167">
        <v>2</v>
      </c>
      <c r="D76" s="168">
        <v>15273.83</v>
      </c>
      <c r="E76" s="168">
        <v>15273.83</v>
      </c>
    </row>
    <row r="77" spans="2:5" customFormat="1" thickBot="1" x14ac:dyDescent="0.3">
      <c r="B77" s="166" t="s">
        <v>1161</v>
      </c>
      <c r="C77" s="167">
        <v>13</v>
      </c>
      <c r="D77" s="168">
        <v>10318.459999999999</v>
      </c>
      <c r="E77" s="168">
        <v>10318.459999999999</v>
      </c>
    </row>
    <row r="78" spans="2:5" customFormat="1" thickBot="1" x14ac:dyDescent="0.3">
      <c r="B78" s="166" t="s">
        <v>1162</v>
      </c>
      <c r="C78" s="167">
        <v>13</v>
      </c>
      <c r="D78" s="168">
        <v>14831.5</v>
      </c>
      <c r="E78" s="168">
        <v>16932.5</v>
      </c>
    </row>
    <row r="79" spans="2:5" customFormat="1" thickBot="1" x14ac:dyDescent="0.3">
      <c r="B79" s="166" t="s">
        <v>1163</v>
      </c>
      <c r="C79" s="167">
        <v>2</v>
      </c>
      <c r="D79" s="168">
        <v>15246.04</v>
      </c>
      <c r="E79" s="168">
        <v>15246.04</v>
      </c>
    </row>
    <row r="80" spans="2:5" customFormat="1" thickBot="1" x14ac:dyDescent="0.3">
      <c r="B80" s="166" t="s">
        <v>1164</v>
      </c>
      <c r="C80" s="167">
        <v>13</v>
      </c>
      <c r="D80" s="168">
        <v>15919.9</v>
      </c>
      <c r="E80" s="168">
        <v>16024.9</v>
      </c>
    </row>
    <row r="81" spans="2:5" customFormat="1" thickBot="1" x14ac:dyDescent="0.3">
      <c r="B81" s="166" t="s">
        <v>1165</v>
      </c>
      <c r="C81" s="167">
        <v>171</v>
      </c>
      <c r="D81" s="168">
        <v>12500</v>
      </c>
      <c r="E81" s="168">
        <v>16845.2</v>
      </c>
    </row>
    <row r="82" spans="2:5" customFormat="1" thickBot="1" x14ac:dyDescent="0.3">
      <c r="B82" s="166" t="s">
        <v>1166</v>
      </c>
      <c r="C82" s="167">
        <v>17</v>
      </c>
      <c r="D82" s="168">
        <v>8157.26</v>
      </c>
      <c r="E82" s="168">
        <v>9157.26</v>
      </c>
    </row>
    <row r="83" spans="2:5" customFormat="1" thickBot="1" x14ac:dyDescent="0.3">
      <c r="B83" s="166" t="s">
        <v>1167</v>
      </c>
      <c r="C83" s="167">
        <v>107</v>
      </c>
      <c r="D83" s="168">
        <v>10700</v>
      </c>
      <c r="E83" s="168">
        <v>18156</v>
      </c>
    </row>
    <row r="84" spans="2:5" customFormat="1" thickBot="1" x14ac:dyDescent="0.3">
      <c r="B84" s="166" t="s">
        <v>1168</v>
      </c>
      <c r="C84" s="167">
        <v>2</v>
      </c>
      <c r="D84" s="168">
        <v>18867</v>
      </c>
      <c r="E84" s="168">
        <v>18867</v>
      </c>
    </row>
    <row r="85" spans="2:5" customFormat="1" thickBot="1" x14ac:dyDescent="0.3">
      <c r="B85" s="166" t="s">
        <v>1169</v>
      </c>
      <c r="C85" s="167">
        <v>3</v>
      </c>
      <c r="D85" s="168">
        <v>10200</v>
      </c>
      <c r="E85" s="168">
        <v>12061.1</v>
      </c>
    </row>
    <row r="86" spans="2:5" customFormat="1" thickBot="1" x14ac:dyDescent="0.3">
      <c r="B86" s="166" t="s">
        <v>1170</v>
      </c>
      <c r="C86" s="167">
        <v>18</v>
      </c>
      <c r="D86" s="168">
        <v>10700</v>
      </c>
      <c r="E86" s="168">
        <v>10700</v>
      </c>
    </row>
    <row r="87" spans="2:5" customFormat="1" thickBot="1" x14ac:dyDescent="0.3">
      <c r="B87" s="166" t="s">
        <v>1171</v>
      </c>
      <c r="C87" s="167">
        <v>10</v>
      </c>
      <c r="D87" s="168">
        <v>15940.9</v>
      </c>
      <c r="E87" s="168">
        <v>19756.259999999998</v>
      </c>
    </row>
    <row r="88" spans="2:5" customFormat="1" thickBot="1" x14ac:dyDescent="0.3">
      <c r="B88" s="166" t="s">
        <v>1172</v>
      </c>
      <c r="C88" s="167">
        <v>4</v>
      </c>
      <c r="D88" s="168">
        <v>15712.24</v>
      </c>
      <c r="E88" s="168">
        <v>16987.5</v>
      </c>
    </row>
    <row r="89" spans="2:5" customFormat="1" thickBot="1" x14ac:dyDescent="0.3">
      <c r="B89" s="166" t="s">
        <v>1173</v>
      </c>
      <c r="C89" s="167">
        <v>144</v>
      </c>
      <c r="D89" s="168">
        <v>10730</v>
      </c>
      <c r="E89" s="168">
        <v>21951.66</v>
      </c>
    </row>
    <row r="90" spans="2:5" customFormat="1" thickBot="1" x14ac:dyDescent="0.3">
      <c r="B90" s="166" t="s">
        <v>1174</v>
      </c>
      <c r="C90" s="167">
        <v>299</v>
      </c>
      <c r="D90" s="168">
        <v>8632.58</v>
      </c>
      <c r="E90" s="168">
        <v>23387.439999999999</v>
      </c>
    </row>
    <row r="91" spans="2:5" customFormat="1" thickBot="1" x14ac:dyDescent="0.3">
      <c r="B91" s="166" t="s">
        <v>1175</v>
      </c>
      <c r="C91" s="167">
        <v>32</v>
      </c>
      <c r="D91" s="168">
        <v>15200.6</v>
      </c>
      <c r="E91" s="168">
        <v>16886.38</v>
      </c>
    </row>
    <row r="92" spans="2:5" customFormat="1" thickBot="1" x14ac:dyDescent="0.3">
      <c r="B92" s="166" t="s">
        <v>1176</v>
      </c>
      <c r="C92" s="167">
        <v>90</v>
      </c>
      <c r="D92" s="168">
        <v>13064</v>
      </c>
      <c r="E92" s="168">
        <v>22204.44</v>
      </c>
    </row>
    <row r="93" spans="2:5" customFormat="1" thickBot="1" x14ac:dyDescent="0.3">
      <c r="B93" s="166" t="s">
        <v>1177</v>
      </c>
      <c r="C93" s="167">
        <v>68</v>
      </c>
      <c r="D93" s="168">
        <v>11824.49</v>
      </c>
      <c r="E93" s="168">
        <v>19886.599999999999</v>
      </c>
    </row>
    <row r="94" spans="2:5" customFormat="1" thickBot="1" x14ac:dyDescent="0.3">
      <c r="B94" s="166" t="s">
        <v>1178</v>
      </c>
      <c r="C94" s="167">
        <v>23</v>
      </c>
      <c r="D94" s="168">
        <v>11772.92</v>
      </c>
      <c r="E94" s="168">
        <v>19680.939999999999</v>
      </c>
    </row>
    <row r="95" spans="2:5" customFormat="1" thickBot="1" x14ac:dyDescent="0.3">
      <c r="B95" s="166" t="s">
        <v>1179</v>
      </c>
      <c r="C95" s="167">
        <v>1</v>
      </c>
      <c r="D95" s="168">
        <v>12157</v>
      </c>
      <c r="E95" s="168">
        <v>12157</v>
      </c>
    </row>
    <row r="96" spans="2:5" customFormat="1" thickBot="1" x14ac:dyDescent="0.3">
      <c r="B96" s="166" t="s">
        <v>1180</v>
      </c>
      <c r="C96" s="167">
        <v>243</v>
      </c>
      <c r="D96" s="168">
        <v>13706</v>
      </c>
      <c r="E96" s="168">
        <v>16670</v>
      </c>
    </row>
    <row r="97" spans="2:5" customFormat="1" thickBot="1" x14ac:dyDescent="0.3">
      <c r="B97" s="166" t="s">
        <v>1181</v>
      </c>
      <c r="C97" s="167">
        <v>8</v>
      </c>
      <c r="D97" s="168">
        <v>16830</v>
      </c>
      <c r="E97" s="168">
        <v>17030</v>
      </c>
    </row>
    <row r="98" spans="2:5" customFormat="1" thickBot="1" x14ac:dyDescent="0.3">
      <c r="B98" s="166" t="s">
        <v>1182</v>
      </c>
      <c r="C98" s="167">
        <v>17</v>
      </c>
      <c r="D98" s="168">
        <v>15796.24</v>
      </c>
      <c r="E98" s="168">
        <v>16237.5</v>
      </c>
    </row>
    <row r="99" spans="2:5" customFormat="1" thickBot="1" x14ac:dyDescent="0.3">
      <c r="B99" s="166" t="s">
        <v>1183</v>
      </c>
      <c r="C99" s="167">
        <v>1</v>
      </c>
      <c r="D99" s="168">
        <v>13894</v>
      </c>
      <c r="E99" s="168">
        <v>13894</v>
      </c>
    </row>
    <row r="100" spans="2:5" customFormat="1" thickBot="1" x14ac:dyDescent="0.3">
      <c r="B100" s="166" t="s">
        <v>1184</v>
      </c>
      <c r="C100" s="167">
        <v>1</v>
      </c>
      <c r="D100" s="168">
        <v>21983.5</v>
      </c>
      <c r="E100" s="168">
        <v>21983.5</v>
      </c>
    </row>
    <row r="101" spans="2:5" customFormat="1" thickBot="1" x14ac:dyDescent="0.3">
      <c r="B101" s="166" t="s">
        <v>1185</v>
      </c>
      <c r="C101" s="167">
        <v>47</v>
      </c>
      <c r="D101" s="168">
        <v>14550</v>
      </c>
      <c r="E101" s="168">
        <v>19695.18</v>
      </c>
    </row>
    <row r="102" spans="2:5" customFormat="1" thickBot="1" x14ac:dyDescent="0.3">
      <c r="B102" s="166" t="s">
        <v>1186</v>
      </c>
      <c r="C102" s="167">
        <v>76</v>
      </c>
      <c r="D102" s="168">
        <v>13191.22</v>
      </c>
      <c r="E102" s="168">
        <v>15259.97</v>
      </c>
    </row>
    <row r="103" spans="2:5" customFormat="1" thickBot="1" x14ac:dyDescent="0.3">
      <c r="B103" s="166" t="s">
        <v>1187</v>
      </c>
      <c r="C103" s="167">
        <v>2</v>
      </c>
      <c r="D103" s="168">
        <v>14138.07</v>
      </c>
      <c r="E103" s="168">
        <v>18125.54</v>
      </c>
    </row>
    <row r="104" spans="2:5" customFormat="1" thickBot="1" x14ac:dyDescent="0.3">
      <c r="B104" s="166" t="s">
        <v>1188</v>
      </c>
      <c r="C104" s="167">
        <v>3</v>
      </c>
      <c r="D104" s="168">
        <v>22193.86</v>
      </c>
      <c r="E104" s="168">
        <v>22193.86</v>
      </c>
    </row>
    <row r="105" spans="2:5" customFormat="1" thickBot="1" x14ac:dyDescent="0.3">
      <c r="B105" s="166" t="s">
        <v>1189</v>
      </c>
      <c r="C105" s="167">
        <v>7</v>
      </c>
      <c r="D105" s="168">
        <v>16973.86</v>
      </c>
      <c r="E105" s="168">
        <v>16973.86</v>
      </c>
    </row>
    <row r="106" spans="2:5" customFormat="1" thickBot="1" x14ac:dyDescent="0.3">
      <c r="B106" s="166" t="s">
        <v>1190</v>
      </c>
      <c r="C106" s="167">
        <v>8</v>
      </c>
      <c r="D106" s="168">
        <v>13614</v>
      </c>
      <c r="E106" s="168">
        <v>16655.7</v>
      </c>
    </row>
    <row r="107" spans="2:5" customFormat="1" thickBot="1" x14ac:dyDescent="0.3">
      <c r="B107" s="166" t="s">
        <v>1191</v>
      </c>
      <c r="C107" s="167">
        <v>16</v>
      </c>
      <c r="D107" s="168">
        <v>16536.5</v>
      </c>
      <c r="E107" s="168">
        <v>17940.080000000002</v>
      </c>
    </row>
    <row r="108" spans="2:5" customFormat="1" thickBot="1" x14ac:dyDescent="0.3">
      <c r="B108" s="166" t="s">
        <v>1192</v>
      </c>
      <c r="C108" s="167">
        <v>9</v>
      </c>
      <c r="D108" s="168">
        <v>17691</v>
      </c>
      <c r="E108" s="168">
        <v>18709.46</v>
      </c>
    </row>
    <row r="109" spans="2:5" customFormat="1" thickBot="1" x14ac:dyDescent="0.3">
      <c r="B109" s="166" t="s">
        <v>1193</v>
      </c>
      <c r="C109" s="167">
        <v>25</v>
      </c>
      <c r="D109" s="168">
        <v>13360</v>
      </c>
      <c r="E109" s="168">
        <v>18628.73</v>
      </c>
    </row>
    <row r="110" spans="2:5" customFormat="1" thickBot="1" x14ac:dyDescent="0.3">
      <c r="B110" s="166" t="s">
        <v>1194</v>
      </c>
      <c r="C110" s="167">
        <v>176</v>
      </c>
      <c r="D110" s="168">
        <v>12674.86</v>
      </c>
      <c r="E110" s="168">
        <v>18819.2</v>
      </c>
    </row>
    <row r="111" spans="2:5" customFormat="1" thickBot="1" x14ac:dyDescent="0.3">
      <c r="B111" s="166" t="s">
        <v>1195</v>
      </c>
      <c r="C111" s="167">
        <v>2</v>
      </c>
      <c r="D111" s="168">
        <v>17925.52</v>
      </c>
      <c r="E111" s="168">
        <v>18698.96</v>
      </c>
    </row>
    <row r="112" spans="2:5" customFormat="1" thickBot="1" x14ac:dyDescent="0.3">
      <c r="B112" s="166" t="s">
        <v>1196</v>
      </c>
      <c r="C112" s="167">
        <v>83</v>
      </c>
      <c r="D112" s="168">
        <v>12870</v>
      </c>
      <c r="E112" s="168">
        <v>18525.88</v>
      </c>
    </row>
    <row r="113" spans="2:5" customFormat="1" thickBot="1" x14ac:dyDescent="0.3">
      <c r="B113" s="166" t="s">
        <v>1197</v>
      </c>
      <c r="C113" s="167">
        <v>10</v>
      </c>
      <c r="D113" s="168">
        <v>10700</v>
      </c>
      <c r="E113" s="168">
        <v>16548.060000000001</v>
      </c>
    </row>
    <row r="114" spans="2:5" customFormat="1" thickBot="1" x14ac:dyDescent="0.3">
      <c r="B114" s="166" t="s">
        <v>1198</v>
      </c>
      <c r="C114" s="167">
        <v>20</v>
      </c>
      <c r="D114" s="168">
        <v>11900</v>
      </c>
      <c r="E114" s="168">
        <v>22091.360000000001</v>
      </c>
    </row>
    <row r="115" spans="2:5" customFormat="1" thickBot="1" x14ac:dyDescent="0.3">
      <c r="B115" s="166" t="s">
        <v>1199</v>
      </c>
      <c r="C115" s="167">
        <v>8</v>
      </c>
      <c r="D115" s="168">
        <v>17118.2</v>
      </c>
      <c r="E115" s="168">
        <v>19510.400000000001</v>
      </c>
    </row>
    <row r="116" spans="2:5" customFormat="1" thickBot="1" x14ac:dyDescent="0.3">
      <c r="B116" s="166" t="s">
        <v>1200</v>
      </c>
      <c r="C116" s="167">
        <v>1</v>
      </c>
      <c r="D116" s="168">
        <v>10200</v>
      </c>
      <c r="E116" s="168">
        <v>10200</v>
      </c>
    </row>
    <row r="117" spans="2:5" customFormat="1" thickBot="1" x14ac:dyDescent="0.3">
      <c r="B117" s="166" t="s">
        <v>1201</v>
      </c>
      <c r="C117" s="167">
        <v>7</v>
      </c>
      <c r="D117" s="168">
        <v>14941.7</v>
      </c>
      <c r="E117" s="168">
        <v>28358.06</v>
      </c>
    </row>
    <row r="118" spans="2:5" customFormat="1" thickBot="1" x14ac:dyDescent="0.3">
      <c r="B118" s="166" t="s">
        <v>1202</v>
      </c>
      <c r="C118" s="167">
        <v>1</v>
      </c>
      <c r="D118" s="168">
        <v>11615</v>
      </c>
      <c r="E118" s="168">
        <v>11615</v>
      </c>
    </row>
    <row r="119" spans="2:5" customFormat="1" thickBot="1" x14ac:dyDescent="0.3">
      <c r="B119" s="166" t="s">
        <v>1203</v>
      </c>
      <c r="C119" s="167">
        <v>6</v>
      </c>
      <c r="D119" s="168">
        <v>8483</v>
      </c>
      <c r="E119" s="168">
        <v>27399.09</v>
      </c>
    </row>
    <row r="120" spans="2:5" customFormat="1" thickBot="1" x14ac:dyDescent="0.3">
      <c r="B120" s="166" t="s">
        <v>1204</v>
      </c>
      <c r="C120" s="167">
        <v>4</v>
      </c>
      <c r="D120" s="168">
        <v>10200</v>
      </c>
      <c r="E120" s="168">
        <v>26472.560000000001</v>
      </c>
    </row>
    <row r="121" spans="2:5" customFormat="1" thickBot="1" x14ac:dyDescent="0.3">
      <c r="B121" s="166" t="s">
        <v>1205</v>
      </c>
      <c r="C121" s="167">
        <v>4</v>
      </c>
      <c r="D121" s="168">
        <v>10200</v>
      </c>
      <c r="E121" s="168">
        <v>10200</v>
      </c>
    </row>
    <row r="122" spans="2:5" customFormat="1" thickBot="1" x14ac:dyDescent="0.3">
      <c r="B122" s="166" t="s">
        <v>1206</v>
      </c>
      <c r="C122" s="167">
        <v>14</v>
      </c>
      <c r="D122" s="168">
        <v>20790.560000000001</v>
      </c>
      <c r="E122" s="168">
        <v>31592.98</v>
      </c>
    </row>
    <row r="123" spans="2:5" customFormat="1" thickBot="1" x14ac:dyDescent="0.3">
      <c r="B123" s="166" t="s">
        <v>1207</v>
      </c>
      <c r="C123" s="167">
        <v>6</v>
      </c>
      <c r="D123" s="168">
        <v>19602.72</v>
      </c>
      <c r="E123" s="168">
        <v>30524.62</v>
      </c>
    </row>
    <row r="124" spans="2:5" customFormat="1" thickBot="1" x14ac:dyDescent="0.3">
      <c r="B124" s="166" t="s">
        <v>1208</v>
      </c>
      <c r="C124" s="167">
        <v>8</v>
      </c>
      <c r="D124" s="168">
        <v>17690.45</v>
      </c>
      <c r="E124" s="168">
        <v>18168.919999999998</v>
      </c>
    </row>
    <row r="125" spans="2:5" customFormat="1" thickBot="1" x14ac:dyDescent="0.3">
      <c r="B125" s="166" t="s">
        <v>1209</v>
      </c>
      <c r="C125" s="167">
        <v>2</v>
      </c>
      <c r="D125" s="168">
        <v>43239.02</v>
      </c>
      <c r="E125" s="168">
        <v>43239.02</v>
      </c>
    </row>
    <row r="126" spans="2:5" customFormat="1" thickBot="1" x14ac:dyDescent="0.3">
      <c r="B126" s="166" t="s">
        <v>1210</v>
      </c>
      <c r="C126" s="167">
        <v>1</v>
      </c>
      <c r="D126" s="168">
        <v>39211.97</v>
      </c>
      <c r="E126" s="168">
        <v>39211.97</v>
      </c>
    </row>
    <row r="127" spans="2:5" customFormat="1" thickBot="1" x14ac:dyDescent="0.3">
      <c r="B127" s="166" t="s">
        <v>1211</v>
      </c>
      <c r="C127" s="167">
        <v>1</v>
      </c>
      <c r="D127" s="168">
        <v>37885.96</v>
      </c>
      <c r="E127" s="168">
        <v>37885.96</v>
      </c>
    </row>
    <row r="128" spans="2:5" customFormat="1" thickBot="1" x14ac:dyDescent="0.3">
      <c r="B128" s="166" t="s">
        <v>1212</v>
      </c>
      <c r="C128" s="167">
        <v>11</v>
      </c>
      <c r="D128" s="168">
        <v>25454.38</v>
      </c>
      <c r="E128" s="168">
        <v>25454.38</v>
      </c>
    </row>
    <row r="129" spans="2:5" customFormat="1" thickBot="1" x14ac:dyDescent="0.3">
      <c r="B129" s="166" t="s">
        <v>1213</v>
      </c>
      <c r="C129" s="167">
        <v>4</v>
      </c>
      <c r="D129" s="168">
        <v>25209.040000000001</v>
      </c>
      <c r="E129" s="168">
        <v>25209.040000000001</v>
      </c>
    </row>
    <row r="130" spans="2:5" customFormat="1" thickBot="1" x14ac:dyDescent="0.3">
      <c r="B130" s="166" t="s">
        <v>1214</v>
      </c>
      <c r="C130" s="167">
        <v>5</v>
      </c>
      <c r="D130" s="168">
        <v>23377.8</v>
      </c>
      <c r="E130" s="168">
        <v>24877.8</v>
      </c>
    </row>
    <row r="131" spans="2:5" customFormat="1" thickBot="1" x14ac:dyDescent="0.3">
      <c r="B131" s="166" t="s">
        <v>1215</v>
      </c>
      <c r="C131" s="167">
        <v>17</v>
      </c>
      <c r="D131" s="168">
        <v>36214.199999999997</v>
      </c>
      <c r="E131" s="168">
        <v>36214.199999999997</v>
      </c>
    </row>
    <row r="132" spans="2:5" customFormat="1" thickBot="1" x14ac:dyDescent="0.3">
      <c r="B132" s="166" t="s">
        <v>1216</v>
      </c>
      <c r="C132" s="167">
        <v>1</v>
      </c>
      <c r="D132" s="168">
        <v>82838.320000000007</v>
      </c>
      <c r="E132" s="168">
        <v>82838.320000000007</v>
      </c>
    </row>
    <row r="133" spans="2:5" customFormat="1" thickBot="1" x14ac:dyDescent="0.3">
      <c r="B133" s="166" t="s">
        <v>1217</v>
      </c>
      <c r="C133" s="167">
        <v>43</v>
      </c>
      <c r="D133" s="168">
        <v>20050</v>
      </c>
      <c r="E133" s="168">
        <v>20050</v>
      </c>
    </row>
    <row r="134" spans="2:5" customFormat="1" thickBot="1" x14ac:dyDescent="0.3">
      <c r="B134" s="166" t="s">
        <v>1218</v>
      </c>
      <c r="C134" s="167">
        <v>1</v>
      </c>
      <c r="D134" s="168">
        <v>56958.8</v>
      </c>
      <c r="E134" s="168">
        <v>56958.8</v>
      </c>
    </row>
    <row r="135" spans="2:5" customFormat="1" thickBot="1" x14ac:dyDescent="0.3">
      <c r="B135" s="166" t="s">
        <v>1219</v>
      </c>
      <c r="C135" s="167">
        <v>1</v>
      </c>
      <c r="D135" s="168">
        <v>77658.48</v>
      </c>
      <c r="E135" s="168">
        <v>77658.48</v>
      </c>
    </row>
    <row r="136" spans="2:5" customFormat="1" thickBot="1" x14ac:dyDescent="0.3">
      <c r="B136" s="166" t="s">
        <v>1220</v>
      </c>
      <c r="C136" s="167">
        <v>1</v>
      </c>
      <c r="D136" s="168">
        <v>82838.320000000007</v>
      </c>
      <c r="E136" s="168">
        <v>82838.320000000007</v>
      </c>
    </row>
    <row r="137" spans="2:5" customFormat="1" thickBot="1" x14ac:dyDescent="0.3">
      <c r="B137" s="166" t="s">
        <v>1221</v>
      </c>
      <c r="C137" s="167">
        <v>9</v>
      </c>
      <c r="D137" s="168">
        <v>20784.099999999999</v>
      </c>
      <c r="E137" s="168">
        <v>40000</v>
      </c>
    </row>
    <row r="138" spans="2:5" customFormat="1" thickBot="1" x14ac:dyDescent="0.3">
      <c r="B138" s="166" t="s">
        <v>1222</v>
      </c>
      <c r="C138" s="167">
        <v>16</v>
      </c>
      <c r="D138" s="168">
        <v>17912.22</v>
      </c>
      <c r="E138" s="168">
        <v>17912.22</v>
      </c>
    </row>
    <row r="139" spans="2:5" customFormat="1" thickBot="1" x14ac:dyDescent="0.3">
      <c r="B139" s="166" t="s">
        <v>1223</v>
      </c>
      <c r="C139" s="167">
        <v>7</v>
      </c>
      <c r="D139" s="168">
        <v>16851.32</v>
      </c>
      <c r="E139" s="168">
        <v>16851.32</v>
      </c>
    </row>
    <row r="140" spans="2:5" customFormat="1" thickBot="1" x14ac:dyDescent="0.3">
      <c r="B140" s="166" t="s">
        <v>1224</v>
      </c>
      <c r="C140" s="167">
        <v>1</v>
      </c>
      <c r="D140" s="168">
        <v>16002.6</v>
      </c>
      <c r="E140" s="168">
        <v>16002.6</v>
      </c>
    </row>
    <row r="141" spans="2:5" customFormat="1" thickBot="1" x14ac:dyDescent="0.3">
      <c r="B141" s="166" t="s">
        <v>1225</v>
      </c>
      <c r="C141" s="167">
        <v>1</v>
      </c>
      <c r="D141" s="168">
        <v>17092.25</v>
      </c>
      <c r="E141" s="168">
        <v>17092.25</v>
      </c>
    </row>
    <row r="142" spans="2:5" customFormat="1" thickBot="1" x14ac:dyDescent="0.3">
      <c r="B142" s="166" t="s">
        <v>1226</v>
      </c>
      <c r="C142" s="167">
        <v>1</v>
      </c>
      <c r="D142" s="168">
        <v>34960</v>
      </c>
      <c r="E142" s="168">
        <v>34960</v>
      </c>
    </row>
    <row r="143" spans="2:5" customFormat="1" thickBot="1" x14ac:dyDescent="0.3">
      <c r="B143" s="166" t="s">
        <v>1227</v>
      </c>
      <c r="C143" s="167">
        <v>8</v>
      </c>
      <c r="D143" s="168">
        <v>77658.5</v>
      </c>
      <c r="E143" s="168">
        <v>77658.5</v>
      </c>
    </row>
    <row r="144" spans="2:5" customFormat="1" thickBot="1" x14ac:dyDescent="0.3">
      <c r="B144" s="166" t="s">
        <v>1228</v>
      </c>
      <c r="C144" s="167">
        <v>1</v>
      </c>
      <c r="D144" s="168">
        <v>95680</v>
      </c>
      <c r="E144" s="168">
        <v>95680</v>
      </c>
    </row>
    <row r="145" spans="2:5" customFormat="1" thickBot="1" x14ac:dyDescent="0.3">
      <c r="B145" s="166" t="s">
        <v>1229</v>
      </c>
      <c r="C145" s="167">
        <v>14</v>
      </c>
      <c r="D145" s="168">
        <v>19260.22</v>
      </c>
      <c r="E145" s="168">
        <v>20760.22</v>
      </c>
    </row>
    <row r="146" spans="2:5" customFormat="1" thickBot="1" x14ac:dyDescent="0.3">
      <c r="B146" s="166" t="s">
        <v>1230</v>
      </c>
      <c r="C146" s="167">
        <v>24</v>
      </c>
      <c r="D146" s="168">
        <v>11891.38</v>
      </c>
      <c r="E146" s="168">
        <v>13246.92</v>
      </c>
    </row>
    <row r="147" spans="2:5" customFormat="1" thickBot="1" x14ac:dyDescent="0.3">
      <c r="B147" s="166" t="s">
        <v>1231</v>
      </c>
      <c r="C147" s="167">
        <v>7</v>
      </c>
      <c r="D147" s="168">
        <v>15419.36</v>
      </c>
      <c r="E147" s="168">
        <v>15419.36</v>
      </c>
    </row>
    <row r="148" spans="2:5" customFormat="1" thickBot="1" x14ac:dyDescent="0.3">
      <c r="B148" s="166" t="s">
        <v>1232</v>
      </c>
      <c r="C148" s="167">
        <v>19</v>
      </c>
      <c r="D148" s="168">
        <v>9305.2999999999993</v>
      </c>
      <c r="E148" s="168">
        <v>13469.71</v>
      </c>
    </row>
    <row r="149" spans="2:5" customFormat="1" thickBot="1" x14ac:dyDescent="0.3">
      <c r="B149" s="166" t="s">
        <v>1233</v>
      </c>
      <c r="C149" s="167">
        <v>1</v>
      </c>
      <c r="D149" s="168">
        <v>5380</v>
      </c>
      <c r="E149" s="168">
        <v>5380</v>
      </c>
    </row>
    <row r="150" spans="2:5" customFormat="1" thickBot="1" x14ac:dyDescent="0.3">
      <c r="B150" s="166" t="s">
        <v>1234</v>
      </c>
      <c r="C150" s="167">
        <v>44</v>
      </c>
      <c r="D150" s="168">
        <v>67544.7</v>
      </c>
      <c r="E150" s="168">
        <v>67544.7</v>
      </c>
    </row>
    <row r="151" spans="2:5" customFormat="1" thickBot="1" x14ac:dyDescent="0.3">
      <c r="B151" s="166" t="s">
        <v>1235</v>
      </c>
      <c r="C151" s="167">
        <v>1</v>
      </c>
      <c r="D151" s="168">
        <v>38260.519999999997</v>
      </c>
      <c r="E151" s="168">
        <v>38260.519999999997</v>
      </c>
    </row>
    <row r="152" spans="2:5" customFormat="1" thickBot="1" x14ac:dyDescent="0.3">
      <c r="B152" s="166" t="s">
        <v>1236</v>
      </c>
      <c r="C152" s="167">
        <v>50</v>
      </c>
      <c r="D152" s="168">
        <v>56958.8</v>
      </c>
      <c r="E152" s="168">
        <v>56958.8</v>
      </c>
    </row>
    <row r="153" spans="2:5" customFormat="1" thickBot="1" x14ac:dyDescent="0.3">
      <c r="B153" s="166" t="s">
        <v>1237</v>
      </c>
      <c r="C153" s="167">
        <v>5</v>
      </c>
      <c r="D153" s="168">
        <v>61000</v>
      </c>
      <c r="E153" s="168">
        <v>61000</v>
      </c>
    </row>
    <row r="154" spans="2:5" customFormat="1" thickBot="1" x14ac:dyDescent="0.3">
      <c r="B154" s="166" t="s">
        <v>1238</v>
      </c>
      <c r="C154" s="167">
        <v>46</v>
      </c>
      <c r="D154" s="168">
        <v>44992.98</v>
      </c>
      <c r="E154" s="168">
        <v>44992.98</v>
      </c>
    </row>
    <row r="155" spans="2:5" customFormat="1" thickBot="1" x14ac:dyDescent="0.3">
      <c r="B155" s="166" t="s">
        <v>1239</v>
      </c>
      <c r="C155" s="167">
        <v>4</v>
      </c>
      <c r="D155" s="168">
        <v>50000</v>
      </c>
      <c r="E155" s="168">
        <v>50000</v>
      </c>
    </row>
    <row r="156" spans="2:5" customFormat="1" thickBot="1" x14ac:dyDescent="0.3">
      <c r="B156" s="166" t="s">
        <v>1240</v>
      </c>
      <c r="C156" s="167">
        <v>3</v>
      </c>
      <c r="D156" s="168">
        <v>8744</v>
      </c>
      <c r="E156" s="168">
        <v>8744</v>
      </c>
    </row>
    <row r="157" spans="2:5" customFormat="1" thickBot="1" x14ac:dyDescent="0.3">
      <c r="B157" s="166" t="s">
        <v>1241</v>
      </c>
      <c r="C157" s="167">
        <v>2</v>
      </c>
      <c r="D157" s="168">
        <v>12634.24</v>
      </c>
      <c r="E157" s="168">
        <v>12634.24</v>
      </c>
    </row>
    <row r="158" spans="2:5" customFormat="1" thickBot="1" x14ac:dyDescent="0.3">
      <c r="B158" s="166" t="s">
        <v>1242</v>
      </c>
      <c r="C158" s="167">
        <v>1</v>
      </c>
      <c r="D158" s="168">
        <v>45158</v>
      </c>
      <c r="E158" s="168">
        <v>45158</v>
      </c>
    </row>
    <row r="159" spans="2:5" customFormat="1" thickBot="1" x14ac:dyDescent="0.3">
      <c r="B159" s="166" t="s">
        <v>1243</v>
      </c>
      <c r="C159" s="167">
        <v>1</v>
      </c>
      <c r="D159" s="168">
        <v>37813.879999999997</v>
      </c>
      <c r="E159" s="168">
        <v>37813.879999999997</v>
      </c>
    </row>
    <row r="160" spans="2:5" customFormat="1" thickBot="1" x14ac:dyDescent="0.3">
      <c r="B160" s="166" t="s">
        <v>1244</v>
      </c>
      <c r="C160" s="167">
        <v>1</v>
      </c>
      <c r="D160" s="168">
        <v>17049.099999999999</v>
      </c>
      <c r="E160" s="168">
        <v>17049.099999999999</v>
      </c>
    </row>
    <row r="161" spans="2:5" customFormat="1" thickBot="1" x14ac:dyDescent="0.3">
      <c r="B161" s="166" t="s">
        <v>1245</v>
      </c>
      <c r="C161" s="167">
        <v>1</v>
      </c>
      <c r="D161" s="168">
        <v>43466</v>
      </c>
      <c r="E161" s="168">
        <v>43466</v>
      </c>
    </row>
    <row r="162" spans="2:5" customFormat="1" thickBot="1" x14ac:dyDescent="0.3">
      <c r="B162" s="166" t="s">
        <v>1246</v>
      </c>
      <c r="C162" s="167">
        <v>1</v>
      </c>
      <c r="D162" s="168">
        <v>17132.12</v>
      </c>
      <c r="E162" s="168">
        <v>17132.12</v>
      </c>
    </row>
    <row r="163" spans="2:5" customFormat="1" thickBot="1" x14ac:dyDescent="0.3">
      <c r="B163" s="166" t="s">
        <v>1247</v>
      </c>
      <c r="C163" s="167">
        <v>3</v>
      </c>
      <c r="D163" s="168">
        <v>24944</v>
      </c>
      <c r="E163" s="168">
        <v>24944</v>
      </c>
    </row>
    <row r="164" spans="2:5" customFormat="1" thickBot="1" x14ac:dyDescent="0.3">
      <c r="B164" s="166" t="s">
        <v>1248</v>
      </c>
      <c r="C164" s="167">
        <v>2</v>
      </c>
      <c r="D164" s="168">
        <v>18383.46</v>
      </c>
      <c r="E164" s="168">
        <v>20338.419999999998</v>
      </c>
    </row>
    <row r="165" spans="2:5" customFormat="1" thickBot="1" x14ac:dyDescent="0.3">
      <c r="B165" s="166" t="s">
        <v>1249</v>
      </c>
      <c r="C165" s="167">
        <v>3</v>
      </c>
      <c r="D165" s="168">
        <v>18027</v>
      </c>
      <c r="E165" s="168">
        <v>18027</v>
      </c>
    </row>
    <row r="166" spans="2:5" customFormat="1" thickBot="1" x14ac:dyDescent="0.3">
      <c r="B166" s="166" t="s">
        <v>1250</v>
      </c>
      <c r="C166" s="167">
        <v>4</v>
      </c>
      <c r="D166" s="168">
        <v>10200</v>
      </c>
      <c r="E166" s="168">
        <v>22381.68</v>
      </c>
    </row>
    <row r="167" spans="2:5" customFormat="1" thickBot="1" x14ac:dyDescent="0.3">
      <c r="B167" s="166" t="s">
        <v>1251</v>
      </c>
      <c r="C167" s="167">
        <v>7</v>
      </c>
      <c r="D167" s="168">
        <v>12157</v>
      </c>
      <c r="E167" s="168">
        <v>18844.82</v>
      </c>
    </row>
    <row r="168" spans="2:5" customFormat="1" thickBot="1" x14ac:dyDescent="0.3">
      <c r="B168" s="166" t="s">
        <v>1252</v>
      </c>
      <c r="C168" s="167">
        <v>148</v>
      </c>
      <c r="D168" s="168">
        <v>21216.57</v>
      </c>
      <c r="E168" s="168">
        <v>22383.02</v>
      </c>
    </row>
    <row r="169" spans="2:5" customFormat="1" thickBot="1" x14ac:dyDescent="0.3">
      <c r="B169" s="166" t="s">
        <v>1253</v>
      </c>
      <c r="C169" s="167">
        <v>1</v>
      </c>
      <c r="D169" s="168">
        <v>10200</v>
      </c>
      <c r="E169" s="168">
        <v>10200</v>
      </c>
    </row>
    <row r="170" spans="2:5" customFormat="1" thickBot="1" x14ac:dyDescent="0.3">
      <c r="B170" s="166" t="s">
        <v>1254</v>
      </c>
      <c r="C170" s="167">
        <v>4</v>
      </c>
      <c r="D170" s="168">
        <v>14005.2</v>
      </c>
      <c r="E170" s="168">
        <v>14005.2</v>
      </c>
    </row>
    <row r="171" spans="2:5" customFormat="1" thickBot="1" x14ac:dyDescent="0.3">
      <c r="B171" s="166" t="s">
        <v>1255</v>
      </c>
      <c r="C171" s="167">
        <v>1</v>
      </c>
      <c r="D171" s="168">
        <v>16420.55</v>
      </c>
      <c r="E171" s="168">
        <v>16420.55</v>
      </c>
    </row>
    <row r="172" spans="2:5" customFormat="1" thickBot="1" x14ac:dyDescent="0.3">
      <c r="B172" s="166" t="s">
        <v>1256</v>
      </c>
      <c r="C172" s="167">
        <v>26</v>
      </c>
      <c r="D172" s="168">
        <v>14647.94</v>
      </c>
      <c r="E172" s="168">
        <v>14666.67</v>
      </c>
    </row>
    <row r="173" spans="2:5" customFormat="1" thickBot="1" x14ac:dyDescent="0.3">
      <c r="B173" s="166" t="s">
        <v>1257</v>
      </c>
      <c r="C173" s="167">
        <v>1</v>
      </c>
      <c r="D173" s="168">
        <v>14076.4</v>
      </c>
      <c r="E173" s="168">
        <v>14076.4</v>
      </c>
    </row>
    <row r="174" spans="2:5" customFormat="1" thickBot="1" x14ac:dyDescent="0.3">
      <c r="B174" s="166" t="s">
        <v>1258</v>
      </c>
      <c r="C174" s="167">
        <v>52</v>
      </c>
      <c r="D174" s="168">
        <v>7588.11</v>
      </c>
      <c r="E174" s="168">
        <v>14732</v>
      </c>
    </row>
    <row r="175" spans="2:5" customFormat="1" thickBot="1" x14ac:dyDescent="0.3">
      <c r="B175" s="166" t="s">
        <v>1259</v>
      </c>
      <c r="C175" s="167">
        <v>2</v>
      </c>
      <c r="D175" s="168">
        <v>21483.55</v>
      </c>
      <c r="E175" s="168">
        <v>23707.39</v>
      </c>
    </row>
    <row r="176" spans="2:5" customFormat="1" thickBot="1" x14ac:dyDescent="0.3">
      <c r="B176" s="166" t="s">
        <v>1260</v>
      </c>
      <c r="C176" s="167">
        <v>1</v>
      </c>
      <c r="D176" s="168">
        <v>22523.45</v>
      </c>
      <c r="E176" s="168">
        <v>22523.45</v>
      </c>
    </row>
    <row r="177" spans="2:5" customFormat="1" thickBot="1" x14ac:dyDescent="0.3">
      <c r="B177" s="166" t="s">
        <v>1261</v>
      </c>
      <c r="C177" s="167">
        <v>7</v>
      </c>
      <c r="D177" s="168">
        <v>18168.919999999998</v>
      </c>
      <c r="E177" s="168">
        <v>18168.919999999998</v>
      </c>
    </row>
    <row r="178" spans="2:5" customFormat="1" thickBot="1" x14ac:dyDescent="0.3">
      <c r="B178" s="166" t="s">
        <v>1262</v>
      </c>
      <c r="C178" s="167">
        <v>1</v>
      </c>
      <c r="D178" s="168">
        <v>20880.66</v>
      </c>
      <c r="E178" s="168">
        <v>20880.66</v>
      </c>
    </row>
    <row r="179" spans="2:5" customFormat="1" thickBot="1" x14ac:dyDescent="0.3">
      <c r="B179" s="166" t="s">
        <v>1263</v>
      </c>
      <c r="C179" s="167">
        <v>1</v>
      </c>
      <c r="D179" s="168">
        <v>16541.48</v>
      </c>
      <c r="E179" s="168">
        <v>16541.48</v>
      </c>
    </row>
    <row r="180" spans="2:5" customFormat="1" thickBot="1" x14ac:dyDescent="0.3">
      <c r="B180" s="166" t="s">
        <v>1264</v>
      </c>
      <c r="C180" s="167">
        <v>13</v>
      </c>
      <c r="D180" s="168">
        <v>16255.9</v>
      </c>
      <c r="E180" s="168">
        <v>16455.900000000001</v>
      </c>
    </row>
    <row r="181" spans="2:5" customFormat="1" thickBot="1" x14ac:dyDescent="0.3">
      <c r="B181" s="166" t="s">
        <v>1265</v>
      </c>
      <c r="C181" s="167">
        <v>3</v>
      </c>
      <c r="D181" s="168">
        <v>16429.14</v>
      </c>
      <c r="E181" s="168">
        <v>18476.400000000001</v>
      </c>
    </row>
    <row r="182" spans="2:5" customFormat="1" thickBot="1" x14ac:dyDescent="0.3">
      <c r="B182" s="166" t="s">
        <v>1266</v>
      </c>
      <c r="C182" s="167">
        <v>188</v>
      </c>
      <c r="D182" s="168">
        <v>7396</v>
      </c>
      <c r="E182" s="168">
        <v>23698.63</v>
      </c>
    </row>
    <row r="183" spans="2:5" customFormat="1" thickBot="1" x14ac:dyDescent="0.3">
      <c r="B183" s="166" t="s">
        <v>1267</v>
      </c>
      <c r="C183" s="167">
        <v>2</v>
      </c>
      <c r="D183" s="168">
        <v>20708.52</v>
      </c>
      <c r="E183" s="168">
        <v>20708.52</v>
      </c>
    </row>
    <row r="184" spans="2:5" customFormat="1" thickBot="1" x14ac:dyDescent="0.3">
      <c r="B184" s="166" t="s">
        <v>1268</v>
      </c>
      <c r="C184" s="167">
        <v>7</v>
      </c>
      <c r="D184" s="168">
        <v>10200</v>
      </c>
      <c r="E184" s="168">
        <v>21460.86</v>
      </c>
    </row>
    <row r="185" spans="2:5" customFormat="1" thickBot="1" x14ac:dyDescent="0.3">
      <c r="B185" s="166" t="s">
        <v>1269</v>
      </c>
      <c r="C185" s="167">
        <v>3</v>
      </c>
      <c r="D185" s="168">
        <v>73146</v>
      </c>
      <c r="E185" s="168">
        <v>73146</v>
      </c>
    </row>
    <row r="186" spans="2:5" customFormat="1" thickBot="1" x14ac:dyDescent="0.3">
      <c r="B186" s="166" t="s">
        <v>1270</v>
      </c>
      <c r="C186" s="167">
        <v>2</v>
      </c>
      <c r="D186" s="168">
        <v>24989.46</v>
      </c>
      <c r="E186" s="168">
        <v>25451.43</v>
      </c>
    </row>
    <row r="187" spans="2:5" customFormat="1" thickBot="1" x14ac:dyDescent="0.3">
      <c r="B187" s="166" t="s">
        <v>1271</v>
      </c>
      <c r="C187" s="167">
        <v>1</v>
      </c>
      <c r="D187" s="168">
        <v>22078.87</v>
      </c>
      <c r="E187" s="168">
        <v>22078.87</v>
      </c>
    </row>
    <row r="188" spans="2:5" customFormat="1" thickBot="1" x14ac:dyDescent="0.3">
      <c r="B188" s="166" t="s">
        <v>1272</v>
      </c>
      <c r="C188" s="167">
        <v>7</v>
      </c>
      <c r="D188" s="168">
        <v>16830.5</v>
      </c>
      <c r="E188" s="168">
        <v>17109.8</v>
      </c>
    </row>
    <row r="189" spans="2:5" customFormat="1" thickBot="1" x14ac:dyDescent="0.3">
      <c r="B189" s="166" t="s">
        <v>1273</v>
      </c>
      <c r="C189" s="167">
        <v>59</v>
      </c>
      <c r="D189" s="168">
        <v>8268.6</v>
      </c>
      <c r="E189" s="168">
        <v>8268.6</v>
      </c>
    </row>
    <row r="190" spans="2:5" customFormat="1" thickBot="1" x14ac:dyDescent="0.3">
      <c r="B190" s="166" t="s">
        <v>1274</v>
      </c>
      <c r="C190" s="167">
        <v>31</v>
      </c>
      <c r="D190" s="168">
        <v>16473.240000000002</v>
      </c>
      <c r="E190" s="168">
        <v>23791.18</v>
      </c>
    </row>
    <row r="191" spans="2:5" customFormat="1" thickBot="1" x14ac:dyDescent="0.3">
      <c r="B191" s="166" t="s">
        <v>1275</v>
      </c>
      <c r="C191" s="167">
        <v>6</v>
      </c>
      <c r="D191" s="168">
        <v>13150</v>
      </c>
      <c r="E191" s="168">
        <v>19762.3</v>
      </c>
    </row>
    <row r="192" spans="2:5" customFormat="1" thickBot="1" x14ac:dyDescent="0.3">
      <c r="B192" s="166" t="s">
        <v>1276</v>
      </c>
      <c r="C192" s="167">
        <v>6</v>
      </c>
      <c r="D192" s="168">
        <v>15232.1</v>
      </c>
      <c r="E192" s="168">
        <v>15232.1</v>
      </c>
    </row>
    <row r="193" spans="2:5" customFormat="1" thickBot="1" x14ac:dyDescent="0.3">
      <c r="B193" s="166" t="s">
        <v>1277</v>
      </c>
      <c r="C193" s="167">
        <v>15</v>
      </c>
      <c r="D193" s="168">
        <v>15820</v>
      </c>
      <c r="E193" s="168">
        <v>21689.72</v>
      </c>
    </row>
    <row r="194" spans="2:5" customFormat="1" thickBot="1" x14ac:dyDescent="0.3">
      <c r="B194" s="166" t="s">
        <v>1278</v>
      </c>
      <c r="C194" s="167">
        <v>18</v>
      </c>
      <c r="D194" s="168">
        <v>8374.6</v>
      </c>
      <c r="E194" s="168">
        <v>11394.04</v>
      </c>
    </row>
    <row r="195" spans="2:5" customFormat="1" thickBot="1" x14ac:dyDescent="0.3">
      <c r="B195" s="166" t="s">
        <v>1279</v>
      </c>
      <c r="C195" s="167">
        <v>8</v>
      </c>
      <c r="D195" s="168">
        <v>15220.44</v>
      </c>
      <c r="E195" s="168">
        <v>15226.9</v>
      </c>
    </row>
    <row r="196" spans="2:5" customFormat="1" thickBot="1" x14ac:dyDescent="0.3">
      <c r="B196" s="166" t="s">
        <v>1280</v>
      </c>
      <c r="C196" s="167">
        <v>48</v>
      </c>
      <c r="D196" s="168">
        <v>14370.44</v>
      </c>
      <c r="E196" s="168">
        <v>18281.099999999999</v>
      </c>
    </row>
    <row r="197" spans="2:5" customFormat="1" thickBot="1" x14ac:dyDescent="0.3">
      <c r="B197" s="166" t="s">
        <v>1281</v>
      </c>
      <c r="C197" s="167">
        <v>49</v>
      </c>
      <c r="D197" s="168">
        <v>16216</v>
      </c>
      <c r="E197" s="168">
        <v>16216</v>
      </c>
    </row>
    <row r="198" spans="2:5" customFormat="1" thickBot="1" x14ac:dyDescent="0.3">
      <c r="B198" s="166" t="s">
        <v>1282</v>
      </c>
      <c r="C198" s="167">
        <v>19</v>
      </c>
      <c r="D198" s="168">
        <v>15586</v>
      </c>
      <c r="E198" s="168">
        <v>15586</v>
      </c>
    </row>
    <row r="199" spans="2:5" customFormat="1" thickBot="1" x14ac:dyDescent="0.3">
      <c r="B199" s="166" t="s">
        <v>1283</v>
      </c>
      <c r="C199" s="167">
        <v>6</v>
      </c>
      <c r="D199" s="168">
        <v>17020.7</v>
      </c>
      <c r="E199" s="168">
        <v>24621.279999999999</v>
      </c>
    </row>
    <row r="200" spans="2:5" customFormat="1" thickBot="1" x14ac:dyDescent="0.3">
      <c r="B200" s="166" t="s">
        <v>1284</v>
      </c>
      <c r="C200" s="167">
        <v>1</v>
      </c>
      <c r="D200" s="168">
        <v>18706.259999999998</v>
      </c>
      <c r="E200" s="168">
        <v>18706.259999999998</v>
      </c>
    </row>
    <row r="201" spans="2:5" customFormat="1" thickBot="1" x14ac:dyDescent="0.3">
      <c r="B201" s="166" t="s">
        <v>1285</v>
      </c>
      <c r="C201" s="167">
        <v>8</v>
      </c>
      <c r="D201" s="168">
        <v>12977.34</v>
      </c>
      <c r="E201" s="168">
        <v>25115.29</v>
      </c>
    </row>
    <row r="202" spans="2:5" customFormat="1" thickBot="1" x14ac:dyDescent="0.3">
      <c r="B202" s="166" t="s">
        <v>1286</v>
      </c>
      <c r="C202" s="167">
        <v>95</v>
      </c>
      <c r="D202" s="168">
        <v>13823.89</v>
      </c>
      <c r="E202" s="168">
        <v>29800.52</v>
      </c>
    </row>
    <row r="203" spans="2:5" customFormat="1" thickBot="1" x14ac:dyDescent="0.3">
      <c r="B203" s="166" t="s">
        <v>1287</v>
      </c>
      <c r="C203" s="167">
        <v>28</v>
      </c>
      <c r="D203" s="168">
        <v>27790</v>
      </c>
      <c r="E203" s="168">
        <v>39989.440000000002</v>
      </c>
    </row>
    <row r="204" spans="2:5" customFormat="1" thickBot="1" x14ac:dyDescent="0.3">
      <c r="B204" s="166" t="s">
        <v>1288</v>
      </c>
      <c r="C204" s="167">
        <v>1</v>
      </c>
      <c r="D204" s="168">
        <v>17682.5</v>
      </c>
      <c r="E204" s="168">
        <v>17682.5</v>
      </c>
    </row>
    <row r="205" spans="2:5" customFormat="1" thickBot="1" x14ac:dyDescent="0.3">
      <c r="B205" s="166" t="s">
        <v>1289</v>
      </c>
      <c r="C205" s="167">
        <v>32</v>
      </c>
      <c r="D205" s="168">
        <v>25175.06</v>
      </c>
      <c r="E205" s="168">
        <v>39621.760000000002</v>
      </c>
    </row>
    <row r="206" spans="2:5" customFormat="1" thickBot="1" x14ac:dyDescent="0.3">
      <c r="B206" s="166" t="s">
        <v>1290</v>
      </c>
      <c r="C206" s="167">
        <v>11</v>
      </c>
      <c r="D206" s="168">
        <v>23380.959999999999</v>
      </c>
      <c r="E206" s="168">
        <v>25686.95</v>
      </c>
    </row>
    <row r="207" spans="2:5" customFormat="1" thickBot="1" x14ac:dyDescent="0.3">
      <c r="B207" s="166" t="s">
        <v>1291</v>
      </c>
      <c r="C207" s="167">
        <v>1</v>
      </c>
      <c r="D207" s="168">
        <v>35845</v>
      </c>
      <c r="E207" s="168">
        <v>35845</v>
      </c>
    </row>
    <row r="208" spans="2:5" customFormat="1" thickBot="1" x14ac:dyDescent="0.3">
      <c r="B208" s="166" t="s">
        <v>1292</v>
      </c>
      <c r="C208" s="167">
        <v>1</v>
      </c>
      <c r="D208" s="168">
        <v>82838.320000000007</v>
      </c>
      <c r="E208" s="168">
        <v>82838.320000000007</v>
      </c>
    </row>
    <row r="209" spans="2:5" customFormat="1" thickBot="1" x14ac:dyDescent="0.3">
      <c r="B209" s="166" t="s">
        <v>1293</v>
      </c>
      <c r="C209" s="167">
        <v>14</v>
      </c>
      <c r="D209" s="168">
        <v>13444</v>
      </c>
      <c r="E209" s="168">
        <v>17441.02</v>
      </c>
    </row>
    <row r="210" spans="2:5" customFormat="1" thickBot="1" x14ac:dyDescent="0.3">
      <c r="B210" s="166" t="s">
        <v>1294</v>
      </c>
      <c r="C210" s="167">
        <v>97</v>
      </c>
      <c r="D210" s="168">
        <v>10200</v>
      </c>
      <c r="E210" s="168">
        <v>25269.26</v>
      </c>
    </row>
    <row r="211" spans="2:5" customFormat="1" thickBot="1" x14ac:dyDescent="0.3">
      <c r="B211" s="166" t="s">
        <v>1295</v>
      </c>
      <c r="C211" s="167">
        <v>10</v>
      </c>
      <c r="D211" s="168">
        <v>10200</v>
      </c>
      <c r="E211" s="168">
        <v>19767.12</v>
      </c>
    </row>
    <row r="212" spans="2:5" customFormat="1" thickBot="1" x14ac:dyDescent="0.3">
      <c r="B212" s="166" t="s">
        <v>1296</v>
      </c>
      <c r="C212" s="167">
        <v>3</v>
      </c>
      <c r="D212" s="168">
        <v>16849.41</v>
      </c>
      <c r="E212" s="168">
        <v>16849.41</v>
      </c>
    </row>
    <row r="213" spans="2:5" customFormat="1" thickBot="1" x14ac:dyDescent="0.3">
      <c r="B213" s="166" t="s">
        <v>1297</v>
      </c>
      <c r="C213" s="167">
        <v>6</v>
      </c>
      <c r="D213" s="168">
        <v>15388.17</v>
      </c>
      <c r="E213" s="168">
        <v>18976.02</v>
      </c>
    </row>
    <row r="214" spans="2:5" customFormat="1" thickBot="1" x14ac:dyDescent="0.3">
      <c r="B214" s="166" t="s">
        <v>1298</v>
      </c>
      <c r="C214" s="167">
        <v>1</v>
      </c>
      <c r="D214" s="168">
        <v>21512.35</v>
      </c>
      <c r="E214" s="168">
        <v>21512.35</v>
      </c>
    </row>
    <row r="215" spans="2:5" customFormat="1" thickBot="1" x14ac:dyDescent="0.3">
      <c r="B215" s="166" t="s">
        <v>1299</v>
      </c>
      <c r="C215" s="167">
        <v>1</v>
      </c>
      <c r="D215" s="168">
        <v>21758.79</v>
      </c>
      <c r="E215" s="168">
        <v>21758.79</v>
      </c>
    </row>
    <row r="216" spans="2:5" customFormat="1" thickBot="1" x14ac:dyDescent="0.3">
      <c r="B216" s="166" t="s">
        <v>1300</v>
      </c>
      <c r="C216" s="167">
        <v>1</v>
      </c>
      <c r="D216" s="168">
        <v>21759.22</v>
      </c>
      <c r="E216" s="168">
        <v>21759.22</v>
      </c>
    </row>
    <row r="217" spans="2:5" customFormat="1" thickBot="1" x14ac:dyDescent="0.3">
      <c r="B217" s="166" t="s">
        <v>1301</v>
      </c>
      <c r="C217" s="167">
        <v>5</v>
      </c>
      <c r="D217" s="168">
        <v>17599.099999999999</v>
      </c>
      <c r="E217" s="168">
        <v>21759.599999999999</v>
      </c>
    </row>
    <row r="218" spans="2:5" customFormat="1" thickBot="1" x14ac:dyDescent="0.3">
      <c r="B218" s="166" t="s">
        <v>1302</v>
      </c>
      <c r="C218" s="167">
        <v>20</v>
      </c>
      <c r="D218" s="168">
        <v>18451.900000000001</v>
      </c>
      <c r="E218" s="168">
        <v>23464.19</v>
      </c>
    </row>
    <row r="219" spans="2:5" customFormat="1" thickBot="1" x14ac:dyDescent="0.3">
      <c r="B219" s="166" t="s">
        <v>1303</v>
      </c>
      <c r="C219" s="167">
        <v>6</v>
      </c>
      <c r="D219" s="168">
        <v>10200</v>
      </c>
      <c r="E219" s="168">
        <v>20311</v>
      </c>
    </row>
    <row r="220" spans="2:5" customFormat="1" thickBot="1" x14ac:dyDescent="0.3">
      <c r="B220" s="166" t="s">
        <v>1304</v>
      </c>
      <c r="C220" s="167">
        <v>10</v>
      </c>
      <c r="D220" s="168">
        <v>18327.86</v>
      </c>
      <c r="E220" s="168">
        <v>18793.830000000002</v>
      </c>
    </row>
    <row r="221" spans="2:5" customFormat="1" thickBot="1" x14ac:dyDescent="0.3">
      <c r="B221" s="166" t="s">
        <v>1305</v>
      </c>
      <c r="C221" s="167">
        <v>7</v>
      </c>
      <c r="D221" s="168">
        <v>16543.080000000002</v>
      </c>
      <c r="E221" s="168">
        <v>17133.259999999998</v>
      </c>
    </row>
    <row r="222" spans="2:5" customFormat="1" thickBot="1" x14ac:dyDescent="0.3">
      <c r="B222" s="166" t="s">
        <v>1306</v>
      </c>
      <c r="C222" s="167">
        <v>7</v>
      </c>
      <c r="D222" s="168">
        <v>17089.16</v>
      </c>
      <c r="E222" s="168">
        <v>21666.39</v>
      </c>
    </row>
    <row r="223" spans="2:5" customFormat="1" thickBot="1" x14ac:dyDescent="0.3">
      <c r="B223" s="166" t="s">
        <v>1307</v>
      </c>
      <c r="C223" s="167">
        <v>6</v>
      </c>
      <c r="D223" s="168">
        <v>16377.24</v>
      </c>
      <c r="E223" s="168">
        <v>34683.68</v>
      </c>
    </row>
    <row r="224" spans="2:5" customFormat="1" thickBot="1" x14ac:dyDescent="0.3">
      <c r="B224" s="166" t="s">
        <v>1308</v>
      </c>
      <c r="C224" s="167">
        <v>1</v>
      </c>
      <c r="D224" s="168">
        <v>27086</v>
      </c>
      <c r="E224" s="168">
        <v>27086</v>
      </c>
    </row>
    <row r="225" spans="2:5" customFormat="1" thickBot="1" x14ac:dyDescent="0.3">
      <c r="B225" s="166" t="s">
        <v>1309</v>
      </c>
      <c r="C225" s="167">
        <v>13</v>
      </c>
      <c r="D225" s="168">
        <v>25014.54</v>
      </c>
      <c r="E225" s="168">
        <v>25687.57</v>
      </c>
    </row>
    <row r="226" spans="2:5" customFormat="1" thickBot="1" x14ac:dyDescent="0.3">
      <c r="B226" s="166" t="s">
        <v>1310</v>
      </c>
      <c r="C226" s="167">
        <v>2</v>
      </c>
      <c r="D226" s="168">
        <v>27792.32</v>
      </c>
      <c r="E226" s="168">
        <v>30968.28</v>
      </c>
    </row>
    <row r="227" spans="2:5" customFormat="1" thickBot="1" x14ac:dyDescent="0.3">
      <c r="B227" s="166" t="s">
        <v>1311</v>
      </c>
      <c r="C227" s="167">
        <v>2</v>
      </c>
      <c r="D227" s="168">
        <v>13024.13</v>
      </c>
      <c r="E227" s="168">
        <v>21474.18</v>
      </c>
    </row>
    <row r="228" spans="2:5" customFormat="1" thickBot="1" x14ac:dyDescent="0.3">
      <c r="B228" s="166" t="s">
        <v>1312</v>
      </c>
      <c r="C228" s="167">
        <v>5</v>
      </c>
      <c r="D228" s="168">
        <v>17410.62</v>
      </c>
      <c r="E228" s="168">
        <v>21268.59</v>
      </c>
    </row>
    <row r="229" spans="2:5" customFormat="1" thickBot="1" x14ac:dyDescent="0.3">
      <c r="B229" s="166" t="s">
        <v>1313</v>
      </c>
      <c r="C229" s="167">
        <v>13</v>
      </c>
      <c r="D229" s="168">
        <v>20375.169999999998</v>
      </c>
      <c r="E229" s="168">
        <v>23454.560000000001</v>
      </c>
    </row>
    <row r="230" spans="2:5" customFormat="1" thickBot="1" x14ac:dyDescent="0.3">
      <c r="B230" s="166" t="s">
        <v>1314</v>
      </c>
      <c r="C230" s="167">
        <v>1</v>
      </c>
      <c r="D230" s="168">
        <v>30840</v>
      </c>
      <c r="E230" s="168">
        <v>30840</v>
      </c>
    </row>
    <row r="231" spans="2:5" customFormat="1" thickBot="1" x14ac:dyDescent="0.3">
      <c r="B231" s="166" t="s">
        <v>1315</v>
      </c>
      <c r="C231" s="167">
        <v>152</v>
      </c>
      <c r="D231" s="168">
        <v>41574.18</v>
      </c>
      <c r="E231" s="168">
        <v>41574.18</v>
      </c>
    </row>
    <row r="232" spans="2:5" customFormat="1" thickBot="1" x14ac:dyDescent="0.3">
      <c r="B232" s="166" t="s">
        <v>1316</v>
      </c>
      <c r="C232" s="167">
        <v>211</v>
      </c>
      <c r="D232" s="168">
        <v>29920.36</v>
      </c>
      <c r="E232" s="168">
        <v>29920.36</v>
      </c>
    </row>
    <row r="233" spans="2:5" customFormat="1" thickBot="1" x14ac:dyDescent="0.3">
      <c r="B233" s="166" t="s">
        <v>1317</v>
      </c>
      <c r="C233" s="167">
        <v>118</v>
      </c>
      <c r="D233" s="168">
        <v>20688.52</v>
      </c>
      <c r="E233" s="168">
        <v>20688.52</v>
      </c>
    </row>
    <row r="234" spans="2:5" customFormat="1" thickBot="1" x14ac:dyDescent="0.3">
      <c r="B234" s="166" t="s">
        <v>1318</v>
      </c>
      <c r="C234" s="167">
        <v>11</v>
      </c>
      <c r="D234" s="168">
        <v>24387.87</v>
      </c>
      <c r="E234" s="168">
        <v>26885.22</v>
      </c>
    </row>
    <row r="235" spans="2:5" customFormat="1" thickBot="1" x14ac:dyDescent="0.3">
      <c r="B235" s="166" t="s">
        <v>1319</v>
      </c>
      <c r="C235" s="167">
        <v>4</v>
      </c>
      <c r="D235" s="168">
        <v>18246</v>
      </c>
      <c r="E235" s="168">
        <v>21473.5</v>
      </c>
    </row>
    <row r="236" spans="2:5" customFormat="1" thickBot="1" x14ac:dyDescent="0.3">
      <c r="B236" s="166" t="s">
        <v>1320</v>
      </c>
      <c r="C236" s="167">
        <v>1</v>
      </c>
      <c r="D236" s="168">
        <v>18425.7</v>
      </c>
      <c r="E236" s="168">
        <v>18425.7</v>
      </c>
    </row>
    <row r="237" spans="2:5" customFormat="1" thickBot="1" x14ac:dyDescent="0.3">
      <c r="B237" s="166" t="s">
        <v>1321</v>
      </c>
      <c r="C237" s="167">
        <v>4</v>
      </c>
      <c r="D237" s="168">
        <v>15773.54</v>
      </c>
      <c r="E237" s="168">
        <v>21473.98</v>
      </c>
    </row>
    <row r="238" spans="2:5" customFormat="1" thickBot="1" x14ac:dyDescent="0.3">
      <c r="B238" s="166" t="s">
        <v>1322</v>
      </c>
      <c r="C238" s="167">
        <v>5</v>
      </c>
      <c r="D238" s="168">
        <v>15779.44</v>
      </c>
      <c r="E238" s="168">
        <v>23024.36</v>
      </c>
    </row>
    <row r="239" spans="2:5" customFormat="1" thickBot="1" x14ac:dyDescent="0.3">
      <c r="B239" s="166" t="s">
        <v>1323</v>
      </c>
      <c r="C239" s="167">
        <v>5</v>
      </c>
      <c r="D239" s="168">
        <v>18974.099999999999</v>
      </c>
      <c r="E239" s="168">
        <v>18976.48</v>
      </c>
    </row>
    <row r="240" spans="2:5" customFormat="1" thickBot="1" x14ac:dyDescent="0.3">
      <c r="B240" s="166" t="s">
        <v>1324</v>
      </c>
      <c r="C240" s="167">
        <v>12</v>
      </c>
      <c r="D240" s="168">
        <v>16650</v>
      </c>
      <c r="E240" s="168">
        <v>20518.04</v>
      </c>
    </row>
    <row r="241" spans="2:5" customFormat="1" thickBot="1" x14ac:dyDescent="0.3">
      <c r="B241" s="166" t="s">
        <v>1325</v>
      </c>
      <c r="C241" s="167">
        <v>1</v>
      </c>
      <c r="D241" s="168">
        <v>15391.96</v>
      </c>
      <c r="E241" s="168">
        <v>15391.96</v>
      </c>
    </row>
    <row r="242" spans="2:5" customFormat="1" thickBot="1" x14ac:dyDescent="0.3">
      <c r="B242" s="166" t="s">
        <v>1326</v>
      </c>
      <c r="C242" s="167">
        <v>1</v>
      </c>
      <c r="D242" s="168">
        <v>15625.49</v>
      </c>
      <c r="E242" s="168">
        <v>15625.49</v>
      </c>
    </row>
    <row r="243" spans="2:5" customFormat="1" thickBot="1" x14ac:dyDescent="0.3">
      <c r="B243" s="166" t="s">
        <v>1327</v>
      </c>
      <c r="C243" s="167">
        <v>154</v>
      </c>
      <c r="D243" s="168">
        <v>29000</v>
      </c>
      <c r="E243" s="168">
        <v>29549</v>
      </c>
    </row>
    <row r="244" spans="2:5" customFormat="1" thickBot="1" x14ac:dyDescent="0.3">
      <c r="B244" s="166" t="s">
        <v>1328</v>
      </c>
      <c r="C244" s="167">
        <v>51</v>
      </c>
      <c r="D244" s="168">
        <v>16436.89</v>
      </c>
      <c r="E244" s="168">
        <v>26591.86</v>
      </c>
    </row>
    <row r="245" spans="2:5" customFormat="1" thickBot="1" x14ac:dyDescent="0.3">
      <c r="B245" s="166" t="s">
        <v>1329</v>
      </c>
      <c r="C245" s="167">
        <v>92</v>
      </c>
      <c r="D245" s="168">
        <v>26200</v>
      </c>
      <c r="E245" s="168">
        <v>26200</v>
      </c>
    </row>
    <row r="246" spans="2:5" customFormat="1" thickBot="1" x14ac:dyDescent="0.3">
      <c r="B246" s="166" t="s">
        <v>1330</v>
      </c>
      <c r="C246" s="167">
        <v>22</v>
      </c>
      <c r="D246" s="168">
        <v>21995</v>
      </c>
      <c r="E246" s="168">
        <v>22695</v>
      </c>
    </row>
    <row r="247" spans="2:5" customFormat="1" thickBot="1" x14ac:dyDescent="0.3">
      <c r="B247" s="166" t="s">
        <v>1331</v>
      </c>
      <c r="C247" s="167">
        <v>8</v>
      </c>
      <c r="D247" s="168">
        <v>13024.13</v>
      </c>
      <c r="E247" s="168">
        <v>16887.98</v>
      </c>
    </row>
    <row r="248" spans="2:5" customFormat="1" thickBot="1" x14ac:dyDescent="0.3">
      <c r="B248" s="166" t="s">
        <v>1332</v>
      </c>
      <c r="C248" s="167">
        <v>12</v>
      </c>
      <c r="D248" s="168">
        <v>15302.5</v>
      </c>
      <c r="E248" s="168">
        <v>15302.5</v>
      </c>
    </row>
    <row r="249" spans="2:5" customFormat="1" thickBot="1" x14ac:dyDescent="0.3">
      <c r="B249" s="166" t="s">
        <v>1333</v>
      </c>
      <c r="C249" s="167">
        <v>2</v>
      </c>
      <c r="D249" s="168">
        <v>14369.77</v>
      </c>
      <c r="E249" s="168">
        <v>19410.900000000001</v>
      </c>
    </row>
    <row r="250" spans="2:5" customFormat="1" thickBot="1" x14ac:dyDescent="0.3">
      <c r="B250" s="166" t="s">
        <v>1334</v>
      </c>
      <c r="C250" s="167">
        <v>2</v>
      </c>
      <c r="D250" s="168">
        <v>23213.360000000001</v>
      </c>
      <c r="E250" s="168">
        <v>23213.439999999999</v>
      </c>
    </row>
    <row r="251" spans="2:5" customFormat="1" thickBot="1" x14ac:dyDescent="0.3">
      <c r="B251" s="166" t="s">
        <v>1335</v>
      </c>
      <c r="C251" s="167">
        <v>9</v>
      </c>
      <c r="D251" s="168">
        <v>47554.84</v>
      </c>
      <c r="E251" s="168">
        <v>47554.84</v>
      </c>
    </row>
    <row r="252" spans="2:5" customFormat="1" thickBot="1" x14ac:dyDescent="0.3">
      <c r="B252" s="166" t="s">
        <v>1336</v>
      </c>
      <c r="C252" s="167">
        <v>283</v>
      </c>
      <c r="D252" s="168">
        <v>21984.32</v>
      </c>
      <c r="E252" s="168">
        <v>21984.32</v>
      </c>
    </row>
    <row r="253" spans="2:5" customFormat="1" thickBot="1" x14ac:dyDescent="0.3">
      <c r="B253" s="166" t="s">
        <v>1337</v>
      </c>
      <c r="C253" s="167">
        <v>96</v>
      </c>
      <c r="D253" s="168">
        <v>24541.32</v>
      </c>
      <c r="E253" s="168">
        <v>24541.32</v>
      </c>
    </row>
    <row r="254" spans="2:5" customFormat="1" thickBot="1" x14ac:dyDescent="0.3">
      <c r="B254" s="166" t="s">
        <v>1338</v>
      </c>
      <c r="C254" s="167">
        <v>1</v>
      </c>
      <c r="D254" s="168">
        <v>41574.18</v>
      </c>
      <c r="E254" s="168">
        <v>41574.18</v>
      </c>
    </row>
    <row r="255" spans="2:5" customFormat="1" thickBot="1" x14ac:dyDescent="0.3">
      <c r="B255" s="166" t="s">
        <v>1339</v>
      </c>
      <c r="C255" s="167">
        <v>1</v>
      </c>
      <c r="D255" s="168">
        <v>18472.439999999999</v>
      </c>
      <c r="E255" s="168">
        <v>18472.439999999999</v>
      </c>
    </row>
    <row r="256" spans="2:5" customFormat="1" thickBot="1" x14ac:dyDescent="0.3">
      <c r="B256" s="166" t="s">
        <v>1340</v>
      </c>
      <c r="C256" s="167">
        <v>2</v>
      </c>
      <c r="D256" s="168">
        <v>10200</v>
      </c>
      <c r="E256" s="168">
        <v>10200</v>
      </c>
    </row>
    <row r="257" spans="2:5" customFormat="1" thickBot="1" x14ac:dyDescent="0.3">
      <c r="B257" s="166" t="s">
        <v>1341</v>
      </c>
      <c r="C257" s="167">
        <v>38</v>
      </c>
      <c r="D257" s="168">
        <v>20454</v>
      </c>
      <c r="E257" s="168">
        <v>33933.919999999998</v>
      </c>
    </row>
    <row r="258" spans="2:5" customFormat="1" thickBot="1" x14ac:dyDescent="0.3">
      <c r="B258" s="166" t="s">
        <v>1342</v>
      </c>
      <c r="C258" s="167">
        <v>1</v>
      </c>
      <c r="D258" s="168">
        <v>30380</v>
      </c>
      <c r="E258" s="168">
        <v>30380</v>
      </c>
    </row>
    <row r="259" spans="2:5" customFormat="1" thickBot="1" x14ac:dyDescent="0.3">
      <c r="B259" s="166" t="s">
        <v>1343</v>
      </c>
      <c r="C259" s="167">
        <v>18</v>
      </c>
      <c r="D259" s="168">
        <v>11900</v>
      </c>
      <c r="E259" s="168">
        <v>19344.7</v>
      </c>
    </row>
    <row r="260" spans="2:5" customFormat="1" thickBot="1" x14ac:dyDescent="0.3">
      <c r="B260" s="166" t="s">
        <v>1344</v>
      </c>
      <c r="C260" s="167">
        <v>3</v>
      </c>
      <c r="D260" s="168">
        <v>15951.36</v>
      </c>
      <c r="E260" s="168">
        <v>17120.54</v>
      </c>
    </row>
    <row r="261" spans="2:5" customFormat="1" thickBot="1" x14ac:dyDescent="0.3">
      <c r="B261" s="166" t="s">
        <v>1345</v>
      </c>
      <c r="C261" s="167">
        <v>4</v>
      </c>
      <c r="D261" s="168">
        <v>18578.48</v>
      </c>
      <c r="E261" s="168">
        <v>18578.48</v>
      </c>
    </row>
    <row r="262" spans="2:5" customFormat="1" thickBot="1" x14ac:dyDescent="0.3">
      <c r="B262" s="166" t="s">
        <v>1346</v>
      </c>
      <c r="C262" s="167">
        <v>1</v>
      </c>
      <c r="D262" s="168">
        <v>7675.03</v>
      </c>
      <c r="E262" s="168">
        <v>7675.03</v>
      </c>
    </row>
    <row r="263" spans="2:5" customFormat="1" thickBot="1" x14ac:dyDescent="0.3">
      <c r="B263" s="166" t="s">
        <v>1347</v>
      </c>
      <c r="C263" s="167">
        <v>52</v>
      </c>
      <c r="D263" s="168">
        <v>6633.4</v>
      </c>
      <c r="E263" s="168">
        <v>6633.4</v>
      </c>
    </row>
    <row r="264" spans="2:5" customFormat="1" thickBot="1" x14ac:dyDescent="0.3">
      <c r="B264" s="166" t="s">
        <v>1348</v>
      </c>
      <c r="C264" s="167">
        <v>5</v>
      </c>
      <c r="D264" s="168">
        <v>7674.86</v>
      </c>
      <c r="E264" s="168">
        <v>7674.86</v>
      </c>
    </row>
    <row r="265" spans="2:5" customFormat="1" thickBot="1" x14ac:dyDescent="0.3">
      <c r="B265" s="166" t="s">
        <v>1349</v>
      </c>
      <c r="C265" s="167">
        <v>9</v>
      </c>
      <c r="D265" s="168">
        <v>7588.11</v>
      </c>
      <c r="E265" s="168">
        <v>14039.91</v>
      </c>
    </row>
    <row r="266" spans="2:5" customFormat="1" thickBot="1" x14ac:dyDescent="0.3">
      <c r="B266" s="166" t="s">
        <v>1350</v>
      </c>
      <c r="C266" s="167">
        <v>184</v>
      </c>
      <c r="D266" s="168">
        <v>6633.4</v>
      </c>
      <c r="E266" s="168">
        <v>6633.4</v>
      </c>
    </row>
    <row r="267" spans="2:5" customFormat="1" thickBot="1" x14ac:dyDescent="0.3">
      <c r="B267" s="166" t="s">
        <v>1351</v>
      </c>
      <c r="C267" s="167">
        <v>1</v>
      </c>
      <c r="D267" s="168">
        <v>7674.86</v>
      </c>
      <c r="E267" s="168">
        <v>7674.86</v>
      </c>
    </row>
    <row r="268" spans="2:5" customFormat="1" thickBot="1" x14ac:dyDescent="0.3">
      <c r="B268" s="166" t="s">
        <v>1352</v>
      </c>
      <c r="C268" s="167">
        <v>15</v>
      </c>
      <c r="D268" s="168">
        <v>6633.4</v>
      </c>
      <c r="E268" s="168">
        <v>6633.4</v>
      </c>
    </row>
    <row r="269" spans="2:5" customFormat="1" thickBot="1" x14ac:dyDescent="0.3">
      <c r="B269" s="166" t="s">
        <v>1353</v>
      </c>
      <c r="C269" s="167">
        <v>107</v>
      </c>
      <c r="D269" s="168">
        <v>16181.74</v>
      </c>
      <c r="E269" s="168">
        <v>22814.47</v>
      </c>
    </row>
    <row r="270" spans="2:5" customFormat="1" thickBot="1" x14ac:dyDescent="0.3">
      <c r="B270" s="166" t="s">
        <v>1354</v>
      </c>
      <c r="C270" s="167">
        <v>20</v>
      </c>
      <c r="D270" s="168">
        <v>21050</v>
      </c>
      <c r="E270" s="168">
        <v>21050</v>
      </c>
    </row>
    <row r="271" spans="2:5" customFormat="1" thickBot="1" x14ac:dyDescent="0.3">
      <c r="B271" s="166" t="s">
        <v>1355</v>
      </c>
      <c r="C271" s="167">
        <v>1</v>
      </c>
      <c r="D271" s="168">
        <v>15585.18</v>
      </c>
      <c r="E271" s="168">
        <v>15585.18</v>
      </c>
    </row>
    <row r="272" spans="2:5" customFormat="1" thickBot="1" x14ac:dyDescent="0.3">
      <c r="B272" s="166" t="s">
        <v>1356</v>
      </c>
      <c r="C272" s="167">
        <v>2</v>
      </c>
      <c r="D272" s="168">
        <v>25704</v>
      </c>
      <c r="E272" s="168">
        <v>27631.8</v>
      </c>
    </row>
    <row r="273" spans="2:5" customFormat="1" thickBot="1" x14ac:dyDescent="0.3">
      <c r="B273" s="166" t="s">
        <v>1357</v>
      </c>
      <c r="C273" s="167">
        <v>2391</v>
      </c>
      <c r="D273" s="168">
        <v>12848.04</v>
      </c>
      <c r="E273" s="168">
        <v>20431.66</v>
      </c>
    </row>
    <row r="274" spans="2:5" customFormat="1" thickBot="1" x14ac:dyDescent="0.3">
      <c r="B274" s="166" t="s">
        <v>1358</v>
      </c>
      <c r="C274" s="167">
        <v>71</v>
      </c>
      <c r="D274" s="168">
        <v>33059.5</v>
      </c>
      <c r="E274" s="168">
        <v>33059.5</v>
      </c>
    </row>
    <row r="275" spans="2:5" customFormat="1" thickBot="1" x14ac:dyDescent="0.3">
      <c r="B275" s="166" t="s">
        <v>1359</v>
      </c>
      <c r="C275" s="167">
        <v>235</v>
      </c>
      <c r="D275" s="168">
        <v>10000</v>
      </c>
      <c r="E275" s="168">
        <v>27549.59</v>
      </c>
    </row>
    <row r="276" spans="2:5" customFormat="1" thickBot="1" x14ac:dyDescent="0.3">
      <c r="B276" s="166" t="s">
        <v>1360</v>
      </c>
      <c r="C276" s="167">
        <v>666</v>
      </c>
      <c r="D276" s="168">
        <v>22957.99</v>
      </c>
      <c r="E276" s="168">
        <v>22957.99</v>
      </c>
    </row>
    <row r="277" spans="2:5" customFormat="1" thickBot="1" x14ac:dyDescent="0.3">
      <c r="B277" s="166" t="s">
        <v>1361</v>
      </c>
      <c r="C277" s="167">
        <v>1</v>
      </c>
      <c r="D277" s="168">
        <v>96045.759999999995</v>
      </c>
      <c r="E277" s="168">
        <v>96045.759999999995</v>
      </c>
    </row>
    <row r="278" spans="2:5" customFormat="1" thickBot="1" x14ac:dyDescent="0.3">
      <c r="B278" s="166" t="s">
        <v>1362</v>
      </c>
      <c r="C278" s="167">
        <v>36</v>
      </c>
      <c r="D278" s="168">
        <v>29437.1</v>
      </c>
      <c r="E278" s="168">
        <v>29437.1</v>
      </c>
    </row>
    <row r="279" spans="2:5" customFormat="1" thickBot="1" x14ac:dyDescent="0.3">
      <c r="B279" s="166" t="s">
        <v>1363</v>
      </c>
      <c r="C279" s="167">
        <v>6</v>
      </c>
      <c r="D279" s="168">
        <v>23377.8</v>
      </c>
      <c r="E279" s="168">
        <v>23377.8</v>
      </c>
    </row>
    <row r="280" spans="2:5" customFormat="1" thickBot="1" x14ac:dyDescent="0.3">
      <c r="B280" s="166" t="s">
        <v>1364</v>
      </c>
      <c r="C280" s="167">
        <v>27</v>
      </c>
      <c r="D280" s="168">
        <v>16250</v>
      </c>
      <c r="E280" s="168">
        <v>22355.22</v>
      </c>
    </row>
    <row r="281" spans="2:5" customFormat="1" thickBot="1" x14ac:dyDescent="0.3">
      <c r="B281" s="166" t="s">
        <v>1365</v>
      </c>
      <c r="C281" s="167">
        <v>48</v>
      </c>
      <c r="D281" s="168">
        <v>23539.98</v>
      </c>
      <c r="E281" s="168">
        <v>28199.599999999999</v>
      </c>
    </row>
    <row r="282" spans="2:5" customFormat="1" thickBot="1" x14ac:dyDescent="0.3">
      <c r="B282" s="166" t="s">
        <v>1366</v>
      </c>
      <c r="C282" s="167">
        <v>33</v>
      </c>
      <c r="D282" s="168">
        <v>19076.18</v>
      </c>
      <c r="E282" s="168">
        <v>25440.560000000001</v>
      </c>
    </row>
    <row r="283" spans="2:5" customFormat="1" thickBot="1" x14ac:dyDescent="0.3">
      <c r="B283" s="166" t="s">
        <v>1367</v>
      </c>
      <c r="C283" s="167">
        <v>13</v>
      </c>
      <c r="D283" s="168">
        <v>18864.34</v>
      </c>
      <c r="E283" s="168">
        <v>25496.97</v>
      </c>
    </row>
    <row r="284" spans="2:5" customFormat="1" thickBot="1" x14ac:dyDescent="0.3">
      <c r="B284" s="166" t="s">
        <v>1368</v>
      </c>
      <c r="C284" s="167">
        <v>2</v>
      </c>
      <c r="D284" s="168">
        <v>12682.96</v>
      </c>
      <c r="E284" s="168">
        <v>16473</v>
      </c>
    </row>
    <row r="285" spans="2:5" customFormat="1" thickBot="1" x14ac:dyDescent="0.3">
      <c r="B285" s="166" t="s">
        <v>1369</v>
      </c>
      <c r="C285" s="167">
        <v>1</v>
      </c>
      <c r="D285" s="168">
        <v>16309.96</v>
      </c>
      <c r="E285" s="168">
        <v>16309.96</v>
      </c>
    </row>
    <row r="286" spans="2:5" customFormat="1" thickBot="1" x14ac:dyDescent="0.3">
      <c r="B286" s="166" t="s">
        <v>1370</v>
      </c>
      <c r="C286" s="167">
        <v>14</v>
      </c>
      <c r="D286" s="168">
        <v>14357.5</v>
      </c>
      <c r="E286" s="168">
        <v>15670</v>
      </c>
    </row>
    <row r="287" spans="2:5" customFormat="1" thickBot="1" x14ac:dyDescent="0.3">
      <c r="B287" s="166" t="s">
        <v>1371</v>
      </c>
      <c r="C287" s="167">
        <v>17</v>
      </c>
      <c r="D287" s="168">
        <v>89231.3</v>
      </c>
      <c r="E287" s="168">
        <v>89231.3</v>
      </c>
    </row>
    <row r="288" spans="2:5" customFormat="1" thickBot="1" x14ac:dyDescent="0.3">
      <c r="B288" s="166" t="s">
        <v>1372</v>
      </c>
      <c r="C288" s="167">
        <v>2</v>
      </c>
      <c r="D288" s="168">
        <v>18864.900000000001</v>
      </c>
      <c r="E288" s="168">
        <v>18864.900000000001</v>
      </c>
    </row>
    <row r="289" spans="2:5" customFormat="1" thickBot="1" x14ac:dyDescent="0.3">
      <c r="B289" s="166" t="s">
        <v>1373</v>
      </c>
      <c r="C289" s="167">
        <v>220</v>
      </c>
      <c r="D289" s="168">
        <v>10200</v>
      </c>
      <c r="E289" s="168">
        <v>24622</v>
      </c>
    </row>
    <row r="290" spans="2:5" customFormat="1" thickBot="1" x14ac:dyDescent="0.3">
      <c r="B290" s="166" t="s">
        <v>1374</v>
      </c>
      <c r="C290" s="167">
        <v>11</v>
      </c>
      <c r="D290" s="168">
        <v>10700</v>
      </c>
      <c r="E290" s="168">
        <v>24534.22</v>
      </c>
    </row>
    <row r="291" spans="2:5" customFormat="1" thickBot="1" x14ac:dyDescent="0.3">
      <c r="B291" s="166" t="s">
        <v>1375</v>
      </c>
      <c r="C291" s="167">
        <v>39</v>
      </c>
      <c r="D291" s="168">
        <v>10910.19</v>
      </c>
      <c r="E291" s="168">
        <v>21511.06</v>
      </c>
    </row>
    <row r="292" spans="2:5" customFormat="1" thickBot="1" x14ac:dyDescent="0.3">
      <c r="B292" s="166" t="s">
        <v>1376</v>
      </c>
      <c r="C292" s="167">
        <v>10</v>
      </c>
      <c r="D292" s="168">
        <v>13643.96</v>
      </c>
      <c r="E292" s="168">
        <v>18850.599999999999</v>
      </c>
    </row>
    <row r="293" spans="2:5" customFormat="1" thickBot="1" x14ac:dyDescent="0.3">
      <c r="B293" s="166" t="s">
        <v>1377</v>
      </c>
      <c r="C293" s="167">
        <v>1</v>
      </c>
      <c r="D293" s="168">
        <v>10307.99</v>
      </c>
      <c r="E293" s="168">
        <v>10307.99</v>
      </c>
    </row>
    <row r="294" spans="2:5" customFormat="1" thickBot="1" x14ac:dyDescent="0.3">
      <c r="B294" s="166" t="s">
        <v>1378</v>
      </c>
      <c r="C294" s="167">
        <v>2</v>
      </c>
      <c r="D294" s="168">
        <v>16827.900000000001</v>
      </c>
      <c r="E294" s="168">
        <v>17054.7</v>
      </c>
    </row>
    <row r="295" spans="2:5" customFormat="1" thickBot="1" x14ac:dyDescent="0.3">
      <c r="B295" s="166" t="s">
        <v>1379</v>
      </c>
      <c r="C295" s="167">
        <v>4</v>
      </c>
      <c r="D295" s="168">
        <v>16529.7</v>
      </c>
      <c r="E295" s="168">
        <v>16529.7</v>
      </c>
    </row>
    <row r="296" spans="2:5" customFormat="1" thickBot="1" x14ac:dyDescent="0.3">
      <c r="B296" s="166" t="s">
        <v>1380</v>
      </c>
      <c r="C296" s="167">
        <v>3</v>
      </c>
      <c r="D296" s="168">
        <v>21603.62</v>
      </c>
      <c r="E296" s="168">
        <v>24645.18</v>
      </c>
    </row>
    <row r="297" spans="2:5" customFormat="1" thickBot="1" x14ac:dyDescent="0.3">
      <c r="B297" s="166" t="s">
        <v>1381</v>
      </c>
      <c r="C297" s="167">
        <v>1</v>
      </c>
      <c r="D297" s="168">
        <v>20860.400000000001</v>
      </c>
      <c r="E297" s="168">
        <v>20860.400000000001</v>
      </c>
    </row>
    <row r="298" spans="2:5" customFormat="1" thickBot="1" x14ac:dyDescent="0.3">
      <c r="B298" s="166" t="s">
        <v>1382</v>
      </c>
      <c r="C298" s="167">
        <v>10</v>
      </c>
      <c r="D298" s="168">
        <v>20679.669999999998</v>
      </c>
      <c r="E298" s="168">
        <v>20679.669999999998</v>
      </c>
    </row>
    <row r="299" spans="2:5" customFormat="1" thickBot="1" x14ac:dyDescent="0.3">
      <c r="B299" s="166" t="s">
        <v>1383</v>
      </c>
      <c r="C299" s="167">
        <v>1</v>
      </c>
      <c r="D299" s="168">
        <v>44320</v>
      </c>
      <c r="E299" s="168">
        <v>44320</v>
      </c>
    </row>
    <row r="300" spans="2:5" customFormat="1" thickBot="1" x14ac:dyDescent="0.3">
      <c r="B300" s="166" t="s">
        <v>1384</v>
      </c>
      <c r="C300" s="167">
        <v>1</v>
      </c>
      <c r="D300" s="168">
        <v>82838.320000000007</v>
      </c>
      <c r="E300" s="168">
        <v>82838.320000000007</v>
      </c>
    </row>
    <row r="301" spans="2:5" customFormat="1" thickBot="1" x14ac:dyDescent="0.3">
      <c r="B301" s="166" t="s">
        <v>1385</v>
      </c>
      <c r="C301" s="167">
        <v>1</v>
      </c>
      <c r="D301" s="168">
        <v>67544.7</v>
      </c>
      <c r="E301" s="168">
        <v>67544.7</v>
      </c>
    </row>
    <row r="302" spans="2:5" customFormat="1" thickBot="1" x14ac:dyDescent="0.3">
      <c r="B302" s="166" t="s">
        <v>1386</v>
      </c>
      <c r="C302" s="167">
        <v>1</v>
      </c>
      <c r="D302" s="168">
        <v>67544.7</v>
      </c>
      <c r="E302" s="168">
        <v>67544.7</v>
      </c>
    </row>
    <row r="303" spans="2:5" customFormat="1" thickBot="1" x14ac:dyDescent="0.3">
      <c r="B303" s="166" t="s">
        <v>1387</v>
      </c>
      <c r="C303" s="167">
        <v>3</v>
      </c>
      <c r="D303" s="168">
        <v>44320</v>
      </c>
      <c r="E303" s="168">
        <v>44320</v>
      </c>
    </row>
    <row r="304" spans="2:5" customFormat="1" thickBot="1" x14ac:dyDescent="0.3">
      <c r="B304" s="166" t="s">
        <v>1388</v>
      </c>
      <c r="C304" s="167">
        <v>19</v>
      </c>
      <c r="D304" s="168">
        <v>44320</v>
      </c>
      <c r="E304" s="168">
        <v>44320</v>
      </c>
    </row>
    <row r="305" spans="2:5" customFormat="1" thickBot="1" x14ac:dyDescent="0.3">
      <c r="B305" s="166" t="s">
        <v>1389</v>
      </c>
      <c r="C305" s="167">
        <v>57</v>
      </c>
      <c r="D305" s="168">
        <v>25261.59</v>
      </c>
      <c r="E305" s="168">
        <v>25261.59</v>
      </c>
    </row>
    <row r="306" spans="2:5" customFormat="1" thickBot="1" x14ac:dyDescent="0.3">
      <c r="B306" s="166" t="s">
        <v>1390</v>
      </c>
      <c r="C306" s="167">
        <v>1</v>
      </c>
      <c r="D306" s="168">
        <v>89231.3</v>
      </c>
      <c r="E306" s="168">
        <v>89231.3</v>
      </c>
    </row>
    <row r="307" spans="2:5" customFormat="1" thickBot="1" x14ac:dyDescent="0.3">
      <c r="B307" s="166" t="s">
        <v>1391</v>
      </c>
      <c r="C307" s="167">
        <v>19</v>
      </c>
      <c r="D307" s="168">
        <v>25319.51</v>
      </c>
      <c r="E307" s="168">
        <v>39211.97</v>
      </c>
    </row>
    <row r="308" spans="2:5" customFormat="1" thickBot="1" x14ac:dyDescent="0.3">
      <c r="B308" s="166" t="s">
        <v>1392</v>
      </c>
      <c r="C308" s="167">
        <v>8</v>
      </c>
      <c r="D308" s="168">
        <v>23760.66</v>
      </c>
      <c r="E308" s="168">
        <v>37885.96</v>
      </c>
    </row>
    <row r="309" spans="2:5" customFormat="1" thickBot="1" x14ac:dyDescent="0.3">
      <c r="B309" s="166" t="s">
        <v>1393</v>
      </c>
      <c r="C309" s="167">
        <v>6</v>
      </c>
      <c r="D309" s="168">
        <v>22384.799999999999</v>
      </c>
      <c r="E309" s="168">
        <v>22812.95</v>
      </c>
    </row>
    <row r="310" spans="2:5" customFormat="1" thickBot="1" x14ac:dyDescent="0.3">
      <c r="B310" s="166" t="s">
        <v>1394</v>
      </c>
      <c r="C310" s="167">
        <v>2</v>
      </c>
      <c r="D310" s="168">
        <v>36604.79</v>
      </c>
      <c r="E310" s="168">
        <v>36604.79</v>
      </c>
    </row>
    <row r="311" spans="2:5" customFormat="1" thickBot="1" x14ac:dyDescent="0.3">
      <c r="B311" s="166" t="s">
        <v>1395</v>
      </c>
      <c r="C311" s="167">
        <v>9</v>
      </c>
      <c r="D311" s="168">
        <v>47125</v>
      </c>
      <c r="E311" s="168">
        <v>47125</v>
      </c>
    </row>
    <row r="312" spans="2:5" customFormat="1" thickBot="1" x14ac:dyDescent="0.3">
      <c r="B312" s="166" t="s">
        <v>1396</v>
      </c>
      <c r="C312" s="167">
        <v>4</v>
      </c>
      <c r="D312" s="168">
        <v>32839.379999999997</v>
      </c>
      <c r="E312" s="168">
        <v>32839.379999999997</v>
      </c>
    </row>
    <row r="313" spans="2:5" customFormat="1" thickBot="1" x14ac:dyDescent="0.3">
      <c r="B313" s="166" t="s">
        <v>1397</v>
      </c>
      <c r="C313" s="167">
        <v>1</v>
      </c>
      <c r="D313" s="168">
        <v>34006.68</v>
      </c>
      <c r="E313" s="168">
        <v>34006.68</v>
      </c>
    </row>
    <row r="314" spans="2:5" customFormat="1" thickBot="1" x14ac:dyDescent="0.3">
      <c r="B314" s="166" t="s">
        <v>1398</v>
      </c>
      <c r="C314" s="167">
        <v>3</v>
      </c>
      <c r="D314" s="168">
        <v>30524.62</v>
      </c>
      <c r="E314" s="168">
        <v>30524.62</v>
      </c>
    </row>
    <row r="315" spans="2:5" customFormat="1" thickBot="1" x14ac:dyDescent="0.3">
      <c r="B315" s="166" t="s">
        <v>1399</v>
      </c>
      <c r="C315" s="167">
        <v>6</v>
      </c>
      <c r="D315" s="168">
        <v>27399.09</v>
      </c>
      <c r="E315" s="168">
        <v>27399.09</v>
      </c>
    </row>
    <row r="316" spans="2:5" customFormat="1" thickBot="1" x14ac:dyDescent="0.3">
      <c r="B316" s="166" t="s">
        <v>1400</v>
      </c>
      <c r="C316" s="167">
        <v>2</v>
      </c>
      <c r="D316" s="168">
        <v>61159.55</v>
      </c>
      <c r="E316" s="168">
        <v>61159.55</v>
      </c>
    </row>
    <row r="317" spans="2:5" customFormat="1" thickBot="1" x14ac:dyDescent="0.3">
      <c r="B317" s="166" t="s">
        <v>1401</v>
      </c>
      <c r="C317" s="167">
        <v>32</v>
      </c>
      <c r="D317" s="168">
        <v>39629.25</v>
      </c>
      <c r="E317" s="168">
        <v>39629.25</v>
      </c>
    </row>
    <row r="318" spans="2:5" customFormat="1" thickBot="1" x14ac:dyDescent="0.3">
      <c r="B318" s="166" t="s">
        <v>1402</v>
      </c>
      <c r="C318" s="167">
        <v>1</v>
      </c>
      <c r="D318" s="168">
        <v>77658.48</v>
      </c>
      <c r="E318" s="168">
        <v>77658.48</v>
      </c>
    </row>
    <row r="319" spans="2:5" customFormat="1" thickBot="1" x14ac:dyDescent="0.3">
      <c r="B319" s="166" t="s">
        <v>1403</v>
      </c>
      <c r="C319" s="167">
        <v>3</v>
      </c>
      <c r="D319" s="168">
        <v>10861.5</v>
      </c>
      <c r="E319" s="168">
        <v>14568.82</v>
      </c>
    </row>
    <row r="320" spans="2:5" customFormat="1" thickBot="1" x14ac:dyDescent="0.3">
      <c r="B320" s="166" t="s">
        <v>1404</v>
      </c>
      <c r="C320" s="167">
        <v>182</v>
      </c>
      <c r="D320" s="168">
        <v>9040</v>
      </c>
      <c r="E320" s="168">
        <v>27351.919999999998</v>
      </c>
    </row>
    <row r="321" spans="2:5" customFormat="1" thickBot="1" x14ac:dyDescent="0.3">
      <c r="B321" s="166" t="s">
        <v>1405</v>
      </c>
      <c r="C321" s="167">
        <v>3</v>
      </c>
      <c r="D321" s="168">
        <v>14358.63</v>
      </c>
      <c r="E321" s="168">
        <v>17083.34</v>
      </c>
    </row>
    <row r="322" spans="2:5" customFormat="1" thickBot="1" x14ac:dyDescent="0.3">
      <c r="B322" s="166" t="s">
        <v>1406</v>
      </c>
      <c r="C322" s="167">
        <v>1</v>
      </c>
      <c r="D322" s="168">
        <v>17313.349999999999</v>
      </c>
      <c r="E322" s="168">
        <v>17313.349999999999</v>
      </c>
    </row>
    <row r="323" spans="2:5" customFormat="1" thickBot="1" x14ac:dyDescent="0.3">
      <c r="B323" s="166" t="s">
        <v>1407</v>
      </c>
      <c r="C323" s="167">
        <v>1</v>
      </c>
      <c r="D323" s="168">
        <v>15403.51</v>
      </c>
      <c r="E323" s="168">
        <v>15403.51</v>
      </c>
    </row>
    <row r="324" spans="2:5" customFormat="1" thickBot="1" x14ac:dyDescent="0.3">
      <c r="B324" s="166" t="s">
        <v>1408</v>
      </c>
      <c r="C324" s="167">
        <v>5</v>
      </c>
      <c r="D324" s="168">
        <v>15400.17</v>
      </c>
      <c r="E324" s="168">
        <v>17318.349999999999</v>
      </c>
    </row>
    <row r="325" spans="2:5" customFormat="1" thickBot="1" x14ac:dyDescent="0.3">
      <c r="B325" s="166" t="s">
        <v>1409</v>
      </c>
      <c r="C325" s="167">
        <v>5</v>
      </c>
      <c r="D325" s="168">
        <v>20932.18</v>
      </c>
      <c r="E325" s="168">
        <v>20932.18</v>
      </c>
    </row>
    <row r="326" spans="2:5" customFormat="1" thickBot="1" x14ac:dyDescent="0.3">
      <c r="B326" s="166" t="s">
        <v>1410</v>
      </c>
      <c r="C326" s="167">
        <v>61</v>
      </c>
      <c r="D326" s="168">
        <v>11979.69</v>
      </c>
      <c r="E326" s="168">
        <v>25331.41</v>
      </c>
    </row>
    <row r="327" spans="2:5" customFormat="1" thickBot="1" x14ac:dyDescent="0.3">
      <c r="B327" s="166" t="s">
        <v>1411</v>
      </c>
      <c r="C327" s="167">
        <v>33</v>
      </c>
      <c r="D327" s="168">
        <v>10200</v>
      </c>
      <c r="E327" s="168">
        <v>28085.94</v>
      </c>
    </row>
    <row r="328" spans="2:5" customFormat="1" thickBot="1" x14ac:dyDescent="0.3">
      <c r="B328" s="166" t="s">
        <v>1412</v>
      </c>
      <c r="C328" s="167">
        <v>1</v>
      </c>
      <c r="D328" s="168">
        <v>13908.38</v>
      </c>
      <c r="E328" s="168">
        <v>13908.38</v>
      </c>
    </row>
    <row r="329" spans="2:5" customFormat="1" thickBot="1" x14ac:dyDescent="0.3">
      <c r="B329" s="166" t="s">
        <v>1413</v>
      </c>
      <c r="C329" s="167">
        <v>5</v>
      </c>
      <c r="D329" s="168">
        <v>15445.05</v>
      </c>
      <c r="E329" s="168">
        <v>22335.03</v>
      </c>
    </row>
    <row r="330" spans="2:5" customFormat="1" thickBot="1" x14ac:dyDescent="0.3">
      <c r="B330" s="166" t="s">
        <v>1414</v>
      </c>
      <c r="C330" s="167">
        <v>1</v>
      </c>
      <c r="D330" s="168">
        <v>20605.59</v>
      </c>
      <c r="E330" s="168">
        <v>20605.59</v>
      </c>
    </row>
    <row r="331" spans="2:5" customFormat="1" thickBot="1" x14ac:dyDescent="0.3">
      <c r="B331" s="166" t="s">
        <v>1415</v>
      </c>
      <c r="C331" s="167">
        <v>17</v>
      </c>
      <c r="D331" s="168">
        <v>18092.45</v>
      </c>
      <c r="E331" s="168">
        <v>19360.43</v>
      </c>
    </row>
    <row r="332" spans="2:5" customFormat="1" thickBot="1" x14ac:dyDescent="0.3">
      <c r="B332" s="166" t="s">
        <v>1416</v>
      </c>
      <c r="C332" s="167">
        <v>23</v>
      </c>
      <c r="D332" s="168">
        <v>16338.66</v>
      </c>
      <c r="E332" s="168">
        <v>19757</v>
      </c>
    </row>
    <row r="333" spans="2:5" customFormat="1" thickBot="1" x14ac:dyDescent="0.3">
      <c r="B333" s="166" t="s">
        <v>1417</v>
      </c>
      <c r="C333" s="167">
        <v>21</v>
      </c>
      <c r="D333" s="168">
        <v>13488.35</v>
      </c>
      <c r="E333" s="168">
        <v>16509.63</v>
      </c>
    </row>
    <row r="334" spans="2:5" customFormat="1" thickBot="1" x14ac:dyDescent="0.3">
      <c r="B334" s="166" t="s">
        <v>1418</v>
      </c>
      <c r="C334" s="167">
        <v>107</v>
      </c>
      <c r="D334" s="168">
        <v>15041.64</v>
      </c>
      <c r="E334" s="168">
        <v>19757.759999999998</v>
      </c>
    </row>
    <row r="335" spans="2:5" customFormat="1" thickBot="1" x14ac:dyDescent="0.3">
      <c r="B335" s="166" t="s">
        <v>1419</v>
      </c>
      <c r="C335" s="167">
        <v>1</v>
      </c>
      <c r="D335" s="168">
        <v>20513.48</v>
      </c>
      <c r="E335" s="168">
        <v>20513.48</v>
      </c>
    </row>
    <row r="336" spans="2:5" customFormat="1" thickBot="1" x14ac:dyDescent="0.3">
      <c r="B336" s="166" t="s">
        <v>1420</v>
      </c>
      <c r="C336" s="167">
        <v>2</v>
      </c>
      <c r="D336" s="168">
        <v>18512.32</v>
      </c>
      <c r="E336" s="168">
        <v>18512.32</v>
      </c>
    </row>
    <row r="337" spans="2:5" customFormat="1" thickBot="1" x14ac:dyDescent="0.3">
      <c r="B337" s="166" t="s">
        <v>1421</v>
      </c>
      <c r="C337" s="167">
        <v>376</v>
      </c>
      <c r="D337" s="168">
        <v>12157</v>
      </c>
      <c r="E337" s="168">
        <v>25491.34</v>
      </c>
    </row>
    <row r="338" spans="2:5" customFormat="1" thickBot="1" x14ac:dyDescent="0.3">
      <c r="B338" s="166" t="s">
        <v>1422</v>
      </c>
      <c r="C338" s="167">
        <v>1</v>
      </c>
      <c r="D338" s="168">
        <v>15869.53</v>
      </c>
      <c r="E338" s="168">
        <v>15869.53</v>
      </c>
    </row>
    <row r="339" spans="2:5" customFormat="1" thickBot="1" x14ac:dyDescent="0.3">
      <c r="B339" s="166" t="s">
        <v>1423</v>
      </c>
      <c r="C339" s="167">
        <v>3</v>
      </c>
      <c r="D339" s="168">
        <v>15691.27</v>
      </c>
      <c r="E339" s="168">
        <v>15691.27</v>
      </c>
    </row>
    <row r="340" spans="2:5" customFormat="1" thickBot="1" x14ac:dyDescent="0.3">
      <c r="B340" s="166" t="s">
        <v>1424</v>
      </c>
      <c r="C340" s="167">
        <v>144</v>
      </c>
      <c r="D340" s="168">
        <v>11528</v>
      </c>
      <c r="E340" s="168">
        <v>21002.2</v>
      </c>
    </row>
    <row r="341" spans="2:5" customFormat="1" thickBot="1" x14ac:dyDescent="0.3">
      <c r="B341" s="166" t="s">
        <v>1425</v>
      </c>
      <c r="C341" s="167">
        <v>101</v>
      </c>
      <c r="D341" s="168">
        <v>11012</v>
      </c>
      <c r="E341" s="168">
        <v>20727.36</v>
      </c>
    </row>
    <row r="342" spans="2:5" customFormat="1" thickBot="1" x14ac:dyDescent="0.3">
      <c r="B342" s="166" t="s">
        <v>1426</v>
      </c>
      <c r="C342" s="167">
        <v>3</v>
      </c>
      <c r="D342" s="168">
        <v>21469.22</v>
      </c>
      <c r="E342" s="168">
        <v>24269.22</v>
      </c>
    </row>
    <row r="343" spans="2:5" customFormat="1" thickBot="1" x14ac:dyDescent="0.3">
      <c r="B343" s="166" t="s">
        <v>1427</v>
      </c>
      <c r="C343" s="167">
        <v>1</v>
      </c>
      <c r="D343" s="168">
        <v>11845.94</v>
      </c>
      <c r="E343" s="168">
        <v>11845.94</v>
      </c>
    </row>
    <row r="344" spans="2:5" customFormat="1" thickBot="1" x14ac:dyDescent="0.3">
      <c r="B344" s="166" t="s">
        <v>1428</v>
      </c>
      <c r="C344" s="167">
        <v>23</v>
      </c>
      <c r="D344" s="168">
        <v>16150</v>
      </c>
      <c r="E344" s="168">
        <v>20230.939999999999</v>
      </c>
    </row>
    <row r="345" spans="2:5" customFormat="1" thickBot="1" x14ac:dyDescent="0.3">
      <c r="B345" s="166" t="s">
        <v>1429</v>
      </c>
      <c r="C345" s="167">
        <v>48</v>
      </c>
      <c r="D345" s="168">
        <v>16850</v>
      </c>
      <c r="E345" s="168">
        <v>22114.3</v>
      </c>
    </row>
    <row r="346" spans="2:5" customFormat="1" thickBot="1" x14ac:dyDescent="0.3">
      <c r="B346" s="166" t="s">
        <v>1430</v>
      </c>
      <c r="C346" s="167">
        <v>37</v>
      </c>
      <c r="D346" s="168">
        <v>20489.91</v>
      </c>
      <c r="E346" s="168">
        <v>20489.91</v>
      </c>
    </row>
    <row r="347" spans="2:5" customFormat="1" thickBot="1" x14ac:dyDescent="0.3">
      <c r="B347" s="166" t="s">
        <v>1431</v>
      </c>
      <c r="C347" s="167">
        <v>6</v>
      </c>
      <c r="D347" s="168">
        <v>7674.86</v>
      </c>
      <c r="E347" s="168">
        <v>9768.17</v>
      </c>
    </row>
    <row r="348" spans="2:5" customFormat="1" thickBot="1" x14ac:dyDescent="0.3">
      <c r="B348" s="166" t="s">
        <v>1432</v>
      </c>
      <c r="C348" s="167">
        <v>6</v>
      </c>
      <c r="D348" s="168">
        <v>5852.15</v>
      </c>
      <c r="E348" s="168">
        <v>6633.4</v>
      </c>
    </row>
    <row r="349" spans="2:5" customFormat="1" thickBot="1" x14ac:dyDescent="0.3">
      <c r="B349" s="166" t="s">
        <v>1433</v>
      </c>
      <c r="C349" s="167">
        <v>31</v>
      </c>
      <c r="D349" s="168">
        <v>18056.400000000001</v>
      </c>
      <c r="E349" s="168">
        <v>20332.560000000001</v>
      </c>
    </row>
    <row r="350" spans="2:5" customFormat="1" thickBot="1" x14ac:dyDescent="0.3">
      <c r="B350" s="166" t="s">
        <v>1434</v>
      </c>
      <c r="C350" s="167">
        <v>3</v>
      </c>
      <c r="D350" s="168">
        <v>20076.88</v>
      </c>
      <c r="E350" s="168">
        <v>20076.88</v>
      </c>
    </row>
    <row r="351" spans="2:5" customFormat="1" thickBot="1" x14ac:dyDescent="0.3">
      <c r="B351" s="166" t="s">
        <v>1435</v>
      </c>
      <c r="C351" s="167">
        <v>5</v>
      </c>
      <c r="D351" s="168">
        <v>22649.46</v>
      </c>
      <c r="E351" s="168">
        <v>24900</v>
      </c>
    </row>
    <row r="352" spans="2:5" customFormat="1" thickBot="1" x14ac:dyDescent="0.3">
      <c r="B352" s="166" t="s">
        <v>1436</v>
      </c>
      <c r="C352" s="167">
        <v>1</v>
      </c>
      <c r="D352" s="168">
        <v>23900</v>
      </c>
      <c r="E352" s="168">
        <v>23900</v>
      </c>
    </row>
    <row r="353" spans="2:5" customFormat="1" thickBot="1" x14ac:dyDescent="0.3">
      <c r="B353" s="166" t="s">
        <v>1437</v>
      </c>
      <c r="C353" s="167">
        <v>7</v>
      </c>
      <c r="D353" s="168">
        <v>20874.32</v>
      </c>
      <c r="E353" s="168">
        <v>22149.46</v>
      </c>
    </row>
    <row r="354" spans="2:5" customFormat="1" thickBot="1" x14ac:dyDescent="0.3">
      <c r="B354" s="166" t="s">
        <v>1438</v>
      </c>
      <c r="C354" s="167">
        <v>4</v>
      </c>
      <c r="D354" s="168">
        <v>21149.46</v>
      </c>
      <c r="E354" s="168">
        <v>22949.46</v>
      </c>
    </row>
    <row r="355" spans="2:5" customFormat="1" thickBot="1" x14ac:dyDescent="0.3">
      <c r="B355" s="166" t="s">
        <v>1439</v>
      </c>
      <c r="C355" s="167">
        <v>73</v>
      </c>
      <c r="D355" s="168">
        <v>16885</v>
      </c>
      <c r="E355" s="168">
        <v>20223.34</v>
      </c>
    </row>
    <row r="356" spans="2:5" customFormat="1" thickBot="1" x14ac:dyDescent="0.3">
      <c r="B356" s="166" t="s">
        <v>1440</v>
      </c>
      <c r="C356" s="167">
        <v>1</v>
      </c>
      <c r="D356" s="168">
        <v>25213.97</v>
      </c>
      <c r="E356" s="168">
        <v>25213.97</v>
      </c>
    </row>
    <row r="357" spans="2:5" customFormat="1" thickBot="1" x14ac:dyDescent="0.3">
      <c r="B357" s="166" t="s">
        <v>1441</v>
      </c>
      <c r="C357" s="167">
        <v>2</v>
      </c>
      <c r="D357" s="168">
        <v>14995.6</v>
      </c>
      <c r="E357" s="168">
        <v>15838.8</v>
      </c>
    </row>
    <row r="358" spans="2:5" customFormat="1" thickBot="1" x14ac:dyDescent="0.3">
      <c r="B358" s="166" t="s">
        <v>1442</v>
      </c>
      <c r="C358" s="167">
        <v>13</v>
      </c>
      <c r="D358" s="168">
        <v>17490.46</v>
      </c>
      <c r="E358" s="168">
        <v>17676.86</v>
      </c>
    </row>
    <row r="359" spans="2:5" customFormat="1" thickBot="1" x14ac:dyDescent="0.3">
      <c r="B359" s="166" t="s">
        <v>1443</v>
      </c>
      <c r="C359" s="167">
        <v>8</v>
      </c>
      <c r="D359" s="168">
        <v>16360.9</v>
      </c>
      <c r="E359" s="168">
        <v>17260.900000000001</v>
      </c>
    </row>
    <row r="360" spans="2:5" customFormat="1" thickBot="1" x14ac:dyDescent="0.3">
      <c r="B360" s="166" t="s">
        <v>1444</v>
      </c>
      <c r="C360" s="167">
        <v>12</v>
      </c>
      <c r="D360" s="168">
        <v>10700</v>
      </c>
      <c r="E360" s="168">
        <v>18665.189999999999</v>
      </c>
    </row>
    <row r="361" spans="2:5" customFormat="1" thickBot="1" x14ac:dyDescent="0.3">
      <c r="B361" s="166" t="s">
        <v>1445</v>
      </c>
      <c r="C361" s="167">
        <v>13</v>
      </c>
      <c r="D361" s="168">
        <v>10694.7</v>
      </c>
      <c r="E361" s="168">
        <v>16277.64</v>
      </c>
    </row>
    <row r="362" spans="2:5" customFormat="1" thickBot="1" x14ac:dyDescent="0.3">
      <c r="B362" s="166" t="s">
        <v>1446</v>
      </c>
      <c r="C362" s="167">
        <v>13</v>
      </c>
      <c r="D362" s="168">
        <v>17218.5</v>
      </c>
      <c r="E362" s="168">
        <v>22446.27</v>
      </c>
    </row>
    <row r="363" spans="2:5" customFormat="1" thickBot="1" x14ac:dyDescent="0.3">
      <c r="B363" s="166" t="s">
        <v>1447</v>
      </c>
      <c r="C363" s="167">
        <v>22</v>
      </c>
      <c r="D363" s="168">
        <v>15733.22</v>
      </c>
      <c r="E363" s="168">
        <v>21042.1</v>
      </c>
    </row>
    <row r="364" spans="2:5" customFormat="1" thickBot="1" x14ac:dyDescent="0.3">
      <c r="B364" s="166" t="s">
        <v>1448</v>
      </c>
      <c r="C364" s="167">
        <v>20</v>
      </c>
      <c r="D364" s="168">
        <v>21984.32</v>
      </c>
      <c r="E364" s="168">
        <v>21984.32</v>
      </c>
    </row>
    <row r="365" spans="2:5" customFormat="1" thickBot="1" x14ac:dyDescent="0.3">
      <c r="B365" s="166" t="s">
        <v>1449</v>
      </c>
      <c r="C365" s="167">
        <v>1</v>
      </c>
      <c r="D365" s="168">
        <v>82838.320000000007</v>
      </c>
      <c r="E365" s="168">
        <v>82838.320000000007</v>
      </c>
    </row>
    <row r="366" spans="2:5" customFormat="1" thickBot="1" x14ac:dyDescent="0.3">
      <c r="B366" s="166" t="s">
        <v>1450</v>
      </c>
      <c r="C366" s="167">
        <v>8</v>
      </c>
      <c r="D366" s="168">
        <v>19494.72</v>
      </c>
      <c r="E366" s="168">
        <v>23522.9</v>
      </c>
    </row>
    <row r="367" spans="2:5" customFormat="1" thickBot="1" x14ac:dyDescent="0.3">
      <c r="B367" s="166" t="s">
        <v>1451</v>
      </c>
      <c r="C367" s="167">
        <v>44</v>
      </c>
      <c r="D367" s="168">
        <v>18864.34</v>
      </c>
      <c r="E367" s="168">
        <v>20364.34</v>
      </c>
    </row>
    <row r="368" spans="2:5" customFormat="1" thickBot="1" x14ac:dyDescent="0.3">
      <c r="B368" s="166" t="s">
        <v>1452</v>
      </c>
      <c r="C368" s="167">
        <v>37</v>
      </c>
      <c r="D368" s="168">
        <v>14750</v>
      </c>
      <c r="E368" s="168">
        <v>21149.46</v>
      </c>
    </row>
    <row r="369" spans="2:5" customFormat="1" thickBot="1" x14ac:dyDescent="0.3">
      <c r="B369" s="166" t="s">
        <v>1453</v>
      </c>
      <c r="C369" s="167">
        <v>16</v>
      </c>
      <c r="D369" s="168">
        <v>16903.5</v>
      </c>
      <c r="E369" s="168">
        <v>16903.5</v>
      </c>
    </row>
    <row r="370" spans="2:5" customFormat="1" thickBot="1" x14ac:dyDescent="0.3">
      <c r="B370" s="166" t="s">
        <v>1454</v>
      </c>
      <c r="C370" s="167">
        <v>2</v>
      </c>
      <c r="D370" s="168">
        <v>18450.099999999999</v>
      </c>
      <c r="E370" s="168">
        <v>18450.099999999999</v>
      </c>
    </row>
    <row r="371" spans="2:5" customFormat="1" thickBot="1" x14ac:dyDescent="0.3">
      <c r="B371" s="166" t="s">
        <v>1455</v>
      </c>
      <c r="C371" s="167">
        <v>1</v>
      </c>
      <c r="D371" s="168">
        <v>18102.22</v>
      </c>
      <c r="E371" s="168">
        <v>18102.22</v>
      </c>
    </row>
    <row r="372" spans="2:5" customFormat="1" thickBot="1" x14ac:dyDescent="0.3">
      <c r="B372" s="166" t="s">
        <v>1456</v>
      </c>
      <c r="C372" s="167">
        <v>47</v>
      </c>
      <c r="D372" s="168">
        <v>10200</v>
      </c>
      <c r="E372" s="168">
        <v>18899.32</v>
      </c>
    </row>
    <row r="373" spans="2:5" customFormat="1" thickBot="1" x14ac:dyDescent="0.3">
      <c r="B373" s="166" t="s">
        <v>1457</v>
      </c>
      <c r="C373" s="167">
        <v>4</v>
      </c>
      <c r="D373" s="168">
        <v>15670</v>
      </c>
      <c r="E373" s="168">
        <v>15829.84</v>
      </c>
    </row>
    <row r="374" spans="2:5" customFormat="1" thickBot="1" x14ac:dyDescent="0.3">
      <c r="B374" s="166" t="s">
        <v>1458</v>
      </c>
      <c r="C374" s="167">
        <v>19</v>
      </c>
      <c r="D374" s="168">
        <v>15670</v>
      </c>
      <c r="E374" s="168">
        <v>15670</v>
      </c>
    </row>
    <row r="375" spans="2:5" customFormat="1" thickBot="1" x14ac:dyDescent="0.3">
      <c r="B375" s="166" t="s">
        <v>1459</v>
      </c>
      <c r="C375" s="167">
        <v>23</v>
      </c>
      <c r="D375" s="168">
        <v>16483.5</v>
      </c>
      <c r="E375" s="168">
        <v>17249.18</v>
      </c>
    </row>
    <row r="376" spans="2:5" customFormat="1" thickBot="1" x14ac:dyDescent="0.3">
      <c r="B376" s="166" t="s">
        <v>1460</v>
      </c>
      <c r="C376" s="167">
        <v>27</v>
      </c>
      <c r="D376" s="168">
        <v>14310</v>
      </c>
      <c r="E376" s="168">
        <v>18907.5</v>
      </c>
    </row>
    <row r="377" spans="2:5" customFormat="1" thickBot="1" x14ac:dyDescent="0.3">
      <c r="B377" s="166" t="s">
        <v>1461</v>
      </c>
      <c r="C377" s="167">
        <v>245</v>
      </c>
      <c r="D377" s="168">
        <v>10692.92</v>
      </c>
      <c r="E377" s="168">
        <v>10692.92</v>
      </c>
    </row>
    <row r="378" spans="2:5" customFormat="1" thickBot="1" x14ac:dyDescent="0.3">
      <c r="B378" s="166" t="s">
        <v>1462</v>
      </c>
      <c r="C378" s="167">
        <v>6</v>
      </c>
      <c r="D378" s="168">
        <v>19503.57</v>
      </c>
      <c r="E378" s="168">
        <v>23595.22</v>
      </c>
    </row>
    <row r="379" spans="2:5" customFormat="1" x14ac:dyDescent="0.25">
      <c r="B379" s="169"/>
      <c r="C379" s="25"/>
      <c r="D379" s="25"/>
      <c r="E379" s="25"/>
    </row>
  </sheetData>
  <mergeCells count="6">
    <mergeCell ref="B2:E2"/>
    <mergeCell ref="B3:E3"/>
    <mergeCell ref="B5:E5"/>
    <mergeCell ref="B6:B7"/>
    <mergeCell ref="C6:C7"/>
    <mergeCell ref="D6:E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15"/>
  <sheetViews>
    <sheetView showGridLines="0" workbookViewId="0">
      <selection activeCell="E33" sqref="E33"/>
    </sheetView>
  </sheetViews>
  <sheetFormatPr baseColWidth="10" defaultRowHeight="15" x14ac:dyDescent="0.2"/>
  <cols>
    <col min="1" max="1" width="63.5703125" style="25" bestFit="1" customWidth="1"/>
    <col min="2" max="2" width="20.42578125" style="25" bestFit="1" customWidth="1"/>
    <col min="3" max="3" width="15.28515625" style="25" bestFit="1" customWidth="1"/>
    <col min="4" max="16384" width="11.42578125" style="25"/>
  </cols>
  <sheetData>
    <row r="1" spans="1:3" ht="15.75" x14ac:dyDescent="0.25">
      <c r="A1" s="204" t="s">
        <v>312</v>
      </c>
      <c r="B1" s="204"/>
    </row>
    <row r="2" spans="1:3" ht="15.75" x14ac:dyDescent="0.25">
      <c r="A2" s="50" t="s">
        <v>313</v>
      </c>
      <c r="B2" s="50" t="s">
        <v>314</v>
      </c>
    </row>
    <row r="3" spans="1:3" ht="15.75" x14ac:dyDescent="0.25">
      <c r="A3" s="62" t="s">
        <v>315</v>
      </c>
      <c r="B3" s="44">
        <f>B4+B8+B9+B10</f>
        <v>10383600472.650007</v>
      </c>
    </row>
    <row r="4" spans="1:3" x14ac:dyDescent="0.2">
      <c r="A4" s="31" t="s">
        <v>316</v>
      </c>
      <c r="B4" s="35">
        <v>4645147862.7800007</v>
      </c>
    </row>
    <row r="5" spans="1:3" x14ac:dyDescent="0.2">
      <c r="A5" s="31" t="s">
        <v>317</v>
      </c>
      <c r="B5" s="35">
        <v>0</v>
      </c>
    </row>
    <row r="6" spans="1:3" x14ac:dyDescent="0.2">
      <c r="A6" s="31" t="s">
        <v>318</v>
      </c>
      <c r="B6" s="35">
        <v>0</v>
      </c>
    </row>
    <row r="7" spans="1:3" x14ac:dyDescent="0.2">
      <c r="A7" s="31" t="s">
        <v>319</v>
      </c>
      <c r="B7" s="35">
        <v>0</v>
      </c>
    </row>
    <row r="8" spans="1:3" x14ac:dyDescent="0.2">
      <c r="A8" s="31" t="s">
        <v>320</v>
      </c>
      <c r="B8" s="35">
        <v>4806840720.5600052</v>
      </c>
    </row>
    <row r="9" spans="1:3" x14ac:dyDescent="0.2">
      <c r="A9" s="31" t="s">
        <v>321</v>
      </c>
      <c r="B9" s="35">
        <v>872982693.86000001</v>
      </c>
    </row>
    <row r="10" spans="1:3" x14ac:dyDescent="0.2">
      <c r="A10" s="31" t="s">
        <v>322</v>
      </c>
      <c r="B10" s="35">
        <v>58629195.450000003</v>
      </c>
    </row>
    <row r="11" spans="1:3" ht="15.75" x14ac:dyDescent="0.25">
      <c r="A11" s="62" t="s">
        <v>323</v>
      </c>
      <c r="B11" s="44">
        <f>B12+B13</f>
        <v>1513175741.6999998</v>
      </c>
      <c r="C11" s="38"/>
    </row>
    <row r="12" spans="1:3" x14ac:dyDescent="0.2">
      <c r="A12" s="31" t="s">
        <v>324</v>
      </c>
      <c r="B12" s="35">
        <v>1355675741.6999998</v>
      </c>
    </row>
    <row r="13" spans="1:3" x14ac:dyDescent="0.2">
      <c r="A13" s="31" t="s">
        <v>325</v>
      </c>
      <c r="B13" s="35">
        <v>157500000</v>
      </c>
    </row>
    <row r="14" spans="1:3" x14ac:dyDescent="0.2">
      <c r="A14" s="31" t="s">
        <v>326</v>
      </c>
      <c r="B14" s="35">
        <v>0</v>
      </c>
    </row>
    <row r="15" spans="1:3" ht="15.75" x14ac:dyDescent="0.25">
      <c r="A15" s="45" t="s">
        <v>311</v>
      </c>
      <c r="B15" s="106">
        <f>B3+B11</f>
        <v>11896776214.350006</v>
      </c>
    </row>
  </sheetData>
  <mergeCells count="1">
    <mergeCell ref="A1:B1"/>
  </mergeCells>
  <pageMargins left="0.7" right="0.7" top="0.75" bottom="0.75" header="0.3" footer="0.3"/>
  <pageSetup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4"/>
  <sheetViews>
    <sheetView showGridLines="0" workbookViewId="0">
      <selection activeCell="G33" sqref="G33"/>
    </sheetView>
  </sheetViews>
  <sheetFormatPr baseColWidth="10" defaultRowHeight="12.75" x14ac:dyDescent="0.2"/>
  <cols>
    <col min="1" max="1" width="47.85546875" style="1" bestFit="1" customWidth="1"/>
    <col min="2" max="2" width="20.5703125" style="1" bestFit="1" customWidth="1"/>
    <col min="3" max="3" width="13.7109375" style="1" bestFit="1" customWidth="1"/>
    <col min="4" max="4" width="17.140625" style="1" bestFit="1" customWidth="1"/>
    <col min="5" max="5" width="18.28515625" style="1" bestFit="1" customWidth="1"/>
    <col min="6" max="6" width="16.85546875" style="4" bestFit="1" customWidth="1"/>
    <col min="7" max="7" width="15.140625" style="1" bestFit="1" customWidth="1"/>
    <col min="8" max="16384" width="11.42578125" style="1"/>
  </cols>
  <sheetData>
    <row r="1" spans="1:6" ht="12.75" customHeight="1" x14ac:dyDescent="0.2">
      <c r="A1" s="228" t="s">
        <v>1075</v>
      </c>
      <c r="B1" s="228"/>
      <c r="C1" s="228"/>
      <c r="D1" s="228"/>
      <c r="E1" s="228"/>
    </row>
    <row r="2" spans="1:6" ht="48.75" customHeight="1" thickBot="1" x14ac:dyDescent="0.25">
      <c r="A2" s="228"/>
      <c r="B2" s="228"/>
      <c r="C2" s="228"/>
      <c r="D2" s="228"/>
      <c r="E2" s="228"/>
    </row>
    <row r="3" spans="1:6" s="7" customFormat="1" ht="13.5" thickBot="1" x14ac:dyDescent="0.25">
      <c r="A3" s="8" t="s">
        <v>327</v>
      </c>
      <c r="B3" s="9" t="s">
        <v>328</v>
      </c>
      <c r="C3" s="9" t="s">
        <v>329</v>
      </c>
      <c r="D3" s="9" t="s">
        <v>330</v>
      </c>
      <c r="E3" s="10" t="s">
        <v>331</v>
      </c>
      <c r="F3" s="11"/>
    </row>
    <row r="4" spans="1:6" x14ac:dyDescent="0.2">
      <c r="A4" s="12" t="s">
        <v>199</v>
      </c>
      <c r="B4" s="13">
        <v>176705019.90000001</v>
      </c>
      <c r="C4" s="13">
        <v>0</v>
      </c>
      <c r="D4" s="13">
        <v>0</v>
      </c>
      <c r="E4" s="14">
        <f>B4+C4+D4</f>
        <v>176705019.90000001</v>
      </c>
    </row>
    <row r="5" spans="1:6" x14ac:dyDescent="0.2">
      <c r="A5" s="15" t="s">
        <v>200</v>
      </c>
      <c r="B5" s="13">
        <v>198042825</v>
      </c>
      <c r="C5" s="3">
        <v>0</v>
      </c>
      <c r="D5" s="3">
        <v>0</v>
      </c>
      <c r="E5" s="14">
        <f t="shared" ref="E5:E33" si="0">B5+C5+D5</f>
        <v>198042825</v>
      </c>
    </row>
    <row r="6" spans="1:6" x14ac:dyDescent="0.2">
      <c r="A6" s="15" t="s">
        <v>201</v>
      </c>
      <c r="B6" s="13">
        <v>2192067533.7099991</v>
      </c>
      <c r="C6" s="3">
        <v>0</v>
      </c>
      <c r="D6" s="3">
        <v>170148591.13999999</v>
      </c>
      <c r="E6" s="14">
        <f t="shared" si="0"/>
        <v>2362216124.849999</v>
      </c>
    </row>
    <row r="7" spans="1:6" x14ac:dyDescent="0.2">
      <c r="A7" s="15" t="s">
        <v>1079</v>
      </c>
      <c r="B7" s="13">
        <v>277029635.69000006</v>
      </c>
      <c r="C7" s="3">
        <v>0</v>
      </c>
      <c r="D7" s="3">
        <v>0</v>
      </c>
      <c r="E7" s="14">
        <f t="shared" si="0"/>
        <v>277029635.69000006</v>
      </c>
    </row>
    <row r="8" spans="1:6" x14ac:dyDescent="0.2">
      <c r="A8" s="15" t="s">
        <v>202</v>
      </c>
      <c r="B8" s="13">
        <v>80187701.480000004</v>
      </c>
      <c r="C8" s="3">
        <v>0</v>
      </c>
      <c r="D8" s="3">
        <v>0</v>
      </c>
      <c r="E8" s="14">
        <f t="shared" si="0"/>
        <v>80187701.480000004</v>
      </c>
    </row>
    <row r="9" spans="1:6" x14ac:dyDescent="0.2">
      <c r="A9" s="15" t="s">
        <v>203</v>
      </c>
      <c r="B9" s="13">
        <v>1965551658.7000003</v>
      </c>
      <c r="C9" s="3">
        <v>0</v>
      </c>
      <c r="D9" s="3">
        <v>645842384.89999986</v>
      </c>
      <c r="E9" s="14">
        <f t="shared" si="0"/>
        <v>2611394043.6000004</v>
      </c>
    </row>
    <row r="10" spans="1:6" x14ac:dyDescent="0.2">
      <c r="A10" s="15" t="s">
        <v>204</v>
      </c>
      <c r="B10" s="13">
        <v>155707619.77000004</v>
      </c>
      <c r="C10" s="3">
        <v>0</v>
      </c>
      <c r="D10" s="3"/>
      <c r="E10" s="14">
        <f t="shared" si="0"/>
        <v>155707619.77000004</v>
      </c>
    </row>
    <row r="11" spans="1:6" ht="25.5" x14ac:dyDescent="0.2">
      <c r="A11" s="15" t="s">
        <v>205</v>
      </c>
      <c r="B11" s="13">
        <v>74925548.310000002</v>
      </c>
      <c r="C11" s="3">
        <v>0</v>
      </c>
      <c r="D11" s="3">
        <v>0</v>
      </c>
      <c r="E11" s="14">
        <f t="shared" si="0"/>
        <v>74925548.310000002</v>
      </c>
    </row>
    <row r="12" spans="1:6" x14ac:dyDescent="0.2">
      <c r="A12" s="15" t="s">
        <v>206</v>
      </c>
      <c r="B12" s="13">
        <v>84433120.230000004</v>
      </c>
      <c r="C12" s="3">
        <v>0</v>
      </c>
      <c r="D12" s="3">
        <v>0</v>
      </c>
      <c r="E12" s="14">
        <f t="shared" si="0"/>
        <v>84433120.230000004</v>
      </c>
    </row>
    <row r="13" spans="1:6" x14ac:dyDescent="0.2">
      <c r="A13" s="15" t="s">
        <v>207</v>
      </c>
      <c r="B13" s="13">
        <v>212792944.10000002</v>
      </c>
      <c r="C13" s="3">
        <v>0</v>
      </c>
      <c r="D13" s="3">
        <v>0</v>
      </c>
      <c r="E13" s="14">
        <f t="shared" si="0"/>
        <v>212792944.10000002</v>
      </c>
    </row>
    <row r="14" spans="1:6" ht="38.25" x14ac:dyDescent="0.2">
      <c r="A14" s="15" t="s">
        <v>208</v>
      </c>
      <c r="B14" s="13">
        <v>620863180.82000005</v>
      </c>
      <c r="C14" s="3">
        <v>0</v>
      </c>
      <c r="D14" s="3">
        <v>0</v>
      </c>
      <c r="E14" s="14">
        <f t="shared" si="0"/>
        <v>620863180.82000005</v>
      </c>
    </row>
    <row r="15" spans="1:6" ht="25.5" x14ac:dyDescent="0.2">
      <c r="A15" s="15" t="s">
        <v>209</v>
      </c>
      <c r="B15" s="13">
        <v>116707128.44</v>
      </c>
      <c r="C15" s="3">
        <v>0</v>
      </c>
      <c r="D15" s="3">
        <v>0</v>
      </c>
      <c r="E15" s="14">
        <f t="shared" si="0"/>
        <v>116707128.44</v>
      </c>
    </row>
    <row r="16" spans="1:6" x14ac:dyDescent="0.2">
      <c r="A16" s="15" t="s">
        <v>210</v>
      </c>
      <c r="B16" s="13">
        <v>294550613.31</v>
      </c>
      <c r="C16" s="3">
        <v>0</v>
      </c>
      <c r="D16" s="3">
        <v>0</v>
      </c>
      <c r="E16" s="14">
        <f t="shared" si="0"/>
        <v>294550613.31</v>
      </c>
    </row>
    <row r="17" spans="1:7" x14ac:dyDescent="0.2">
      <c r="A17" s="15" t="s">
        <v>211</v>
      </c>
      <c r="B17" s="13">
        <v>74595437.989999995</v>
      </c>
      <c r="C17" s="3">
        <v>0</v>
      </c>
      <c r="D17" s="3">
        <v>0</v>
      </c>
      <c r="E17" s="14">
        <f t="shared" si="0"/>
        <v>74595437.989999995</v>
      </c>
    </row>
    <row r="18" spans="1:7" x14ac:dyDescent="0.2">
      <c r="A18" s="15" t="s">
        <v>212</v>
      </c>
      <c r="B18" s="13">
        <v>177830545.27000001</v>
      </c>
      <c r="C18" s="3">
        <v>0</v>
      </c>
      <c r="D18" s="3">
        <v>0</v>
      </c>
      <c r="E18" s="14">
        <f t="shared" si="0"/>
        <v>177830545.27000001</v>
      </c>
    </row>
    <row r="19" spans="1:7" x14ac:dyDescent="0.2">
      <c r="A19" s="15" t="s">
        <v>213</v>
      </c>
      <c r="B19" s="13">
        <v>7747404.7100000009</v>
      </c>
      <c r="C19" s="3">
        <v>0</v>
      </c>
      <c r="D19" s="3">
        <v>0</v>
      </c>
      <c r="E19" s="14">
        <f t="shared" si="0"/>
        <v>7747404.7100000009</v>
      </c>
    </row>
    <row r="20" spans="1:7" x14ac:dyDescent="0.2">
      <c r="A20" s="15" t="s">
        <v>214</v>
      </c>
      <c r="B20" s="13">
        <v>64424061.68</v>
      </c>
      <c r="C20" s="3">
        <v>0</v>
      </c>
      <c r="D20" s="3">
        <v>0</v>
      </c>
      <c r="E20" s="14">
        <f t="shared" si="0"/>
        <v>64424061.68</v>
      </c>
    </row>
    <row r="21" spans="1:7" x14ac:dyDescent="0.2">
      <c r="A21" s="15" t="s">
        <v>215</v>
      </c>
      <c r="B21" s="13">
        <v>456898131.28999996</v>
      </c>
      <c r="C21" s="3">
        <v>0</v>
      </c>
      <c r="D21" s="3">
        <v>0</v>
      </c>
      <c r="E21" s="14">
        <f t="shared" si="0"/>
        <v>456898131.28999996</v>
      </c>
    </row>
    <row r="22" spans="1:7" x14ac:dyDescent="0.2">
      <c r="A22" s="15" t="s">
        <v>216</v>
      </c>
      <c r="B22" s="13">
        <v>128172790.56999999</v>
      </c>
      <c r="C22" s="3">
        <v>0</v>
      </c>
      <c r="D22" s="3">
        <v>0</v>
      </c>
      <c r="E22" s="14">
        <f t="shared" si="0"/>
        <v>128172790.56999999</v>
      </c>
    </row>
    <row r="23" spans="1:7" x14ac:dyDescent="0.2">
      <c r="A23" s="15" t="s">
        <v>217</v>
      </c>
      <c r="B23" s="13">
        <v>47303794.969999984</v>
      </c>
      <c r="C23" s="3">
        <v>0</v>
      </c>
      <c r="D23" s="3">
        <v>0</v>
      </c>
      <c r="E23" s="14">
        <f t="shared" si="0"/>
        <v>47303794.969999984</v>
      </c>
    </row>
    <row r="24" spans="1:7" x14ac:dyDescent="0.2">
      <c r="A24" s="15" t="s">
        <v>218</v>
      </c>
      <c r="B24" s="13">
        <v>62374105.600000001</v>
      </c>
      <c r="C24" s="3">
        <v>0</v>
      </c>
      <c r="D24" s="3">
        <v>0</v>
      </c>
      <c r="E24" s="14">
        <f t="shared" si="0"/>
        <v>62374105.600000001</v>
      </c>
    </row>
    <row r="25" spans="1:7" x14ac:dyDescent="0.2">
      <c r="A25" s="15" t="s">
        <v>219</v>
      </c>
      <c r="B25" s="13">
        <v>97686049.769999981</v>
      </c>
      <c r="C25" s="3">
        <v>0</v>
      </c>
      <c r="D25" s="3">
        <v>0</v>
      </c>
      <c r="E25" s="14">
        <f t="shared" si="0"/>
        <v>97686049.769999981</v>
      </c>
    </row>
    <row r="26" spans="1:7" x14ac:dyDescent="0.2">
      <c r="A26" s="15" t="s">
        <v>220</v>
      </c>
      <c r="B26" s="13">
        <v>1088741646.1600001</v>
      </c>
      <c r="C26" s="3">
        <v>126935712.70999999</v>
      </c>
      <c r="D26" s="3">
        <v>190000000</v>
      </c>
      <c r="E26" s="14">
        <f t="shared" si="0"/>
        <v>1405677358.8700001</v>
      </c>
      <c r="G26" s="16"/>
    </row>
    <row r="27" spans="1:7" ht="25.5" x14ac:dyDescent="0.2">
      <c r="A27" s="15" t="s">
        <v>221</v>
      </c>
      <c r="B27" s="13">
        <v>75737806.050000012</v>
      </c>
      <c r="C27" s="3">
        <v>0</v>
      </c>
      <c r="D27" s="3">
        <v>0</v>
      </c>
      <c r="E27" s="14">
        <f t="shared" si="0"/>
        <v>75737806.050000012</v>
      </c>
    </row>
    <row r="28" spans="1:7" x14ac:dyDescent="0.2">
      <c r="A28" s="15" t="s">
        <v>222</v>
      </c>
      <c r="B28" s="13">
        <v>72434987.75</v>
      </c>
      <c r="C28" s="3">
        <v>0</v>
      </c>
      <c r="D28" s="3">
        <v>0</v>
      </c>
      <c r="E28" s="14">
        <f t="shared" si="0"/>
        <v>72434987.75</v>
      </c>
    </row>
    <row r="29" spans="1:7" x14ac:dyDescent="0.2">
      <c r="A29" s="15" t="s">
        <v>223</v>
      </c>
      <c r="B29" s="13">
        <v>458561498.00999999</v>
      </c>
      <c r="C29" s="3">
        <v>0</v>
      </c>
      <c r="D29" s="3">
        <v>0</v>
      </c>
      <c r="E29" s="14">
        <f t="shared" si="0"/>
        <v>458561498.00999999</v>
      </c>
    </row>
    <row r="30" spans="1:7" x14ac:dyDescent="0.2">
      <c r="A30" s="15" t="s">
        <v>224</v>
      </c>
      <c r="B30" s="13">
        <v>63834439.439999998</v>
      </c>
      <c r="C30" s="3">
        <v>0</v>
      </c>
      <c r="D30" s="3">
        <v>0</v>
      </c>
      <c r="E30" s="14">
        <f t="shared" si="0"/>
        <v>63834439.439999998</v>
      </c>
    </row>
    <row r="31" spans="1:7" x14ac:dyDescent="0.2">
      <c r="A31" s="15" t="s">
        <v>225</v>
      </c>
      <c r="B31" s="13">
        <v>546732812.75999999</v>
      </c>
      <c r="C31" s="3">
        <v>0</v>
      </c>
      <c r="D31" s="3">
        <v>0</v>
      </c>
      <c r="E31" s="14">
        <f t="shared" si="0"/>
        <v>546732812.75999999</v>
      </c>
    </row>
    <row r="32" spans="1:7" x14ac:dyDescent="0.2">
      <c r="A32" s="15" t="s">
        <v>226</v>
      </c>
      <c r="B32" s="13">
        <v>286597646.22000003</v>
      </c>
      <c r="C32" s="3">
        <v>0</v>
      </c>
      <c r="D32" s="3">
        <v>0</v>
      </c>
      <c r="E32" s="14">
        <f t="shared" si="0"/>
        <v>286597646.22000003</v>
      </c>
    </row>
    <row r="33" spans="1:6" ht="26.25" thickBot="1" x14ac:dyDescent="0.25">
      <c r="A33" s="17" t="s">
        <v>227</v>
      </c>
      <c r="B33" s="13">
        <v>381862784.94999999</v>
      </c>
      <c r="C33" s="18">
        <v>24385825.84</v>
      </c>
      <c r="D33" s="18">
        <v>198363227.11000001</v>
      </c>
      <c r="E33" s="14">
        <f t="shared" si="0"/>
        <v>604611837.89999998</v>
      </c>
    </row>
    <row r="34" spans="1:6" s="19" customFormat="1" ht="13.5" thickBot="1" x14ac:dyDescent="0.25">
      <c r="A34" s="20" t="s">
        <v>303</v>
      </c>
      <c r="B34" s="21">
        <f>SUM(B4:B33)</f>
        <v>10541100472.650002</v>
      </c>
      <c r="C34" s="21">
        <f>SUM(C4:C33)</f>
        <v>151321538.54999998</v>
      </c>
      <c r="D34" s="21">
        <f>SUM(D4:D33)</f>
        <v>1204354203.1499999</v>
      </c>
      <c r="E34" s="108">
        <f>SUM(E4:E33)</f>
        <v>11896776214.35</v>
      </c>
      <c r="F34" s="22"/>
    </row>
  </sheetData>
  <mergeCells count="1">
    <mergeCell ref="A1:E2"/>
  </mergeCells>
  <pageMargins left="0.7" right="0.7" top="0.75" bottom="0.75" header="0.3" footer="0.3"/>
  <pageSetup scale="7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5"/>
  <sheetViews>
    <sheetView showGridLines="0" workbookViewId="0">
      <selection activeCell="C15" sqref="C15"/>
    </sheetView>
  </sheetViews>
  <sheetFormatPr baseColWidth="10" defaultRowHeight="15" x14ac:dyDescent="0.2"/>
  <cols>
    <col min="1" max="1" width="34" style="25" bestFit="1" customWidth="1"/>
    <col min="2" max="2" width="20.42578125" style="25" bestFit="1" customWidth="1"/>
    <col min="3" max="3" width="16.7109375" style="25" bestFit="1" customWidth="1"/>
    <col min="4" max="16384" width="11.42578125" style="25"/>
  </cols>
  <sheetData>
    <row r="1" spans="1:3" ht="15.75" x14ac:dyDescent="0.25">
      <c r="A1" s="203" t="s">
        <v>332</v>
      </c>
      <c r="B1" s="203"/>
      <c r="C1" s="203"/>
    </row>
    <row r="2" spans="1:3" x14ac:dyDescent="0.2">
      <c r="A2" s="59" t="s">
        <v>333</v>
      </c>
      <c r="B2" s="59" t="s">
        <v>174</v>
      </c>
      <c r="C2" s="60" t="s">
        <v>334</v>
      </c>
    </row>
    <row r="3" spans="1:3" x14ac:dyDescent="0.2">
      <c r="A3" s="31" t="s">
        <v>373</v>
      </c>
      <c r="B3" s="35">
        <v>4645147862.7799997</v>
      </c>
      <c r="C3" s="100">
        <f>+B3/B5</f>
        <v>0.3904543364593997</v>
      </c>
    </row>
    <row r="4" spans="1:3" x14ac:dyDescent="0.2">
      <c r="A4" s="31" t="s">
        <v>374</v>
      </c>
      <c r="B4" s="35">
        <v>7251628351.5700045</v>
      </c>
      <c r="C4" s="61">
        <f>+B4/B5</f>
        <v>0.60954566354060036</v>
      </c>
    </row>
    <row r="5" spans="1:3" ht="15.75" x14ac:dyDescent="0.25">
      <c r="A5" s="62" t="s">
        <v>311</v>
      </c>
      <c r="B5" s="106">
        <f>B3+B4</f>
        <v>11896776214.350004</v>
      </c>
      <c r="C5" s="63">
        <f>+C3+C4</f>
        <v>1</v>
      </c>
    </row>
  </sheetData>
  <mergeCells count="1">
    <mergeCell ref="A1:C1"/>
  </mergeCells>
  <pageMargins left="0.7" right="0.7" top="0.75" bottom="0.75" header="0.3" footer="0.3"/>
  <pageSetup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14"/>
  <sheetViews>
    <sheetView showGridLines="0" workbookViewId="0">
      <selection activeCell="B31" sqref="B31"/>
    </sheetView>
  </sheetViews>
  <sheetFormatPr baseColWidth="10" defaultRowHeight="15" x14ac:dyDescent="0.2"/>
  <cols>
    <col min="1" max="1" width="13" style="25" bestFit="1" customWidth="1"/>
    <col min="2" max="2" width="58.28515625" style="43" customWidth="1"/>
    <col min="3" max="3" width="23.28515625" style="25" bestFit="1" customWidth="1"/>
    <col min="4" max="4" width="49.85546875" style="25" customWidth="1"/>
    <col min="5" max="16384" width="11.42578125" style="25"/>
  </cols>
  <sheetData>
    <row r="1" spans="1:3" ht="15.75" x14ac:dyDescent="0.25">
      <c r="A1" s="203" t="s">
        <v>799</v>
      </c>
      <c r="B1" s="203"/>
      <c r="C1" s="203"/>
    </row>
    <row r="2" spans="1:3" ht="15.75" x14ac:dyDescent="0.25">
      <c r="A2" s="84" t="s">
        <v>800</v>
      </c>
      <c r="B2" s="89" t="s">
        <v>801</v>
      </c>
      <c r="C2" s="84" t="s">
        <v>802</v>
      </c>
    </row>
    <row r="3" spans="1:3" x14ac:dyDescent="0.2">
      <c r="A3" s="86">
        <v>1000</v>
      </c>
      <c r="B3" s="90" t="s">
        <v>803</v>
      </c>
      <c r="C3" s="87">
        <v>7687404.7100000009</v>
      </c>
    </row>
    <row r="4" spans="1:3" x14ac:dyDescent="0.2">
      <c r="A4" s="86">
        <v>2000</v>
      </c>
      <c r="B4" s="90" t="s">
        <v>804</v>
      </c>
      <c r="C4" s="87">
        <v>30000</v>
      </c>
    </row>
    <row r="5" spans="1:3" x14ac:dyDescent="0.2">
      <c r="A5" s="86">
        <v>3000</v>
      </c>
      <c r="B5" s="90" t="s">
        <v>805</v>
      </c>
      <c r="C5" s="87">
        <v>24000</v>
      </c>
    </row>
    <row r="6" spans="1:3" ht="30" x14ac:dyDescent="0.2">
      <c r="A6" s="86">
        <v>4000</v>
      </c>
      <c r="B6" s="90" t="s">
        <v>806</v>
      </c>
      <c r="C6" s="87">
        <v>0</v>
      </c>
    </row>
    <row r="7" spans="1:3" x14ac:dyDescent="0.2">
      <c r="A7" s="86">
        <v>5000</v>
      </c>
      <c r="B7" s="90" t="s">
        <v>807</v>
      </c>
      <c r="C7" s="87">
        <v>6000</v>
      </c>
    </row>
    <row r="8" spans="1:3" x14ac:dyDescent="0.2">
      <c r="A8" s="86">
        <v>6000</v>
      </c>
      <c r="B8" s="90" t="s">
        <v>808</v>
      </c>
      <c r="C8" s="87">
        <v>0</v>
      </c>
    </row>
    <row r="9" spans="1:3" ht="30" x14ac:dyDescent="0.2">
      <c r="A9" s="88">
        <v>7000</v>
      </c>
      <c r="B9" s="88" t="s">
        <v>809</v>
      </c>
      <c r="C9" s="87">
        <v>0</v>
      </c>
    </row>
    <row r="10" spans="1:3" x14ac:dyDescent="0.2">
      <c r="A10" s="88">
        <v>8000</v>
      </c>
      <c r="B10" s="88" t="s">
        <v>810</v>
      </c>
      <c r="C10" s="87">
        <v>0</v>
      </c>
    </row>
    <row r="11" spans="1:3" x14ac:dyDescent="0.2">
      <c r="A11" s="86">
        <v>9000</v>
      </c>
      <c r="B11" s="90" t="s">
        <v>811</v>
      </c>
      <c r="C11" s="87">
        <v>0</v>
      </c>
    </row>
    <row r="12" spans="1:3" ht="15.75" x14ac:dyDescent="0.25">
      <c r="A12" s="205" t="s">
        <v>171</v>
      </c>
      <c r="B12" s="205"/>
      <c r="C12" s="44">
        <f>SUM(C3:C11)</f>
        <v>7747404.7100000009</v>
      </c>
    </row>
    <row r="13" spans="1:3" x14ac:dyDescent="0.2">
      <c r="C13" s="38"/>
    </row>
    <row r="14" spans="1:3" x14ac:dyDescent="0.2">
      <c r="C14" s="38"/>
    </row>
  </sheetData>
  <mergeCells count="2">
    <mergeCell ref="A1:C1"/>
    <mergeCell ref="A12:B12"/>
  </mergeCells>
  <pageMargins left="0.7" right="0.7" top="0.75" bottom="0.75" header="0.3" footer="0.3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8"/>
  <sheetViews>
    <sheetView showGridLines="0" tabSelected="1" workbookViewId="0">
      <selection activeCell="I257" sqref="I257"/>
    </sheetView>
  </sheetViews>
  <sheetFormatPr baseColWidth="10" defaultRowHeight="15" x14ac:dyDescent="0.2"/>
  <cols>
    <col min="1" max="1" width="89.85546875" style="43" bestFit="1" customWidth="1"/>
    <col min="2" max="2" width="26.140625" style="83" customWidth="1"/>
    <col min="3" max="3" width="17.42578125" style="25" bestFit="1" customWidth="1"/>
    <col min="4" max="4" width="19.140625" style="25" bestFit="1" customWidth="1"/>
    <col min="5" max="16384" width="11.42578125" style="25"/>
  </cols>
  <sheetData>
    <row r="1" spans="1:3" ht="15.75" x14ac:dyDescent="0.25">
      <c r="A1" s="190" t="s">
        <v>558</v>
      </c>
      <c r="B1" s="190"/>
      <c r="C1" s="58"/>
    </row>
    <row r="2" spans="1:3" ht="15.75" x14ac:dyDescent="0.2">
      <c r="A2" s="42" t="s">
        <v>0</v>
      </c>
      <c r="B2" s="80">
        <f>B3+B8+B13+B22+B27+B34+B36</f>
        <v>5321572924.8200006</v>
      </c>
    </row>
    <row r="3" spans="1:3" ht="31.5" x14ac:dyDescent="0.2">
      <c r="A3" s="78" t="s">
        <v>559</v>
      </c>
      <c r="B3" s="82">
        <f>SUM(B4:B7)</f>
        <v>2753267784.8599997</v>
      </c>
    </row>
    <row r="4" spans="1:3" x14ac:dyDescent="0.2">
      <c r="A4" s="41" t="s">
        <v>1</v>
      </c>
      <c r="B4" s="81">
        <v>20426510.59</v>
      </c>
    </row>
    <row r="5" spans="1:3" x14ac:dyDescent="0.2">
      <c r="A5" s="41" t="s">
        <v>560</v>
      </c>
      <c r="B5" s="81">
        <v>0</v>
      </c>
    </row>
    <row r="6" spans="1:3" x14ac:dyDescent="0.2">
      <c r="A6" s="41" t="s">
        <v>2</v>
      </c>
      <c r="B6" s="81">
        <v>2732841274.2699995</v>
      </c>
    </row>
    <row r="7" spans="1:3" x14ac:dyDescent="0.2">
      <c r="A7" s="41" t="s">
        <v>561</v>
      </c>
      <c r="B7" s="81">
        <v>0</v>
      </c>
    </row>
    <row r="8" spans="1:3" ht="31.5" x14ac:dyDescent="0.2">
      <c r="A8" s="40" t="s">
        <v>562</v>
      </c>
      <c r="B8" s="82">
        <f>SUM(B9:B12)</f>
        <v>377691930.95999998</v>
      </c>
    </row>
    <row r="9" spans="1:3" x14ac:dyDescent="0.2">
      <c r="A9" s="41" t="s">
        <v>3</v>
      </c>
      <c r="B9" s="81">
        <v>24533578.32</v>
      </c>
    </row>
    <row r="10" spans="1:3" x14ac:dyDescent="0.2">
      <c r="A10" s="41" t="s">
        <v>4</v>
      </c>
      <c r="B10" s="81">
        <v>353158352.63999999</v>
      </c>
    </row>
    <row r="11" spans="1:3" x14ac:dyDescent="0.2">
      <c r="A11" s="41" t="s">
        <v>563</v>
      </c>
      <c r="B11" s="81">
        <v>0</v>
      </c>
    </row>
    <row r="12" spans="1:3" ht="30" x14ac:dyDescent="0.2">
      <c r="A12" s="41" t="s">
        <v>564</v>
      </c>
      <c r="B12" s="81">
        <v>0</v>
      </c>
    </row>
    <row r="13" spans="1:3" ht="31.5" x14ac:dyDescent="0.2">
      <c r="A13" s="40" t="s">
        <v>565</v>
      </c>
      <c r="B13" s="82">
        <f>SUM(B14:B21)</f>
        <v>588071190.59000003</v>
      </c>
    </row>
    <row r="14" spans="1:3" x14ac:dyDescent="0.2">
      <c r="A14" s="41" t="s">
        <v>5</v>
      </c>
      <c r="B14" s="81">
        <v>113121060.26000001</v>
      </c>
    </row>
    <row r="15" spans="1:3" x14ac:dyDescent="0.2">
      <c r="A15" s="41" t="s">
        <v>6</v>
      </c>
      <c r="B15" s="81">
        <v>450625065.93000007</v>
      </c>
    </row>
    <row r="16" spans="1:3" x14ac:dyDescent="0.2">
      <c r="A16" s="41" t="s">
        <v>7</v>
      </c>
      <c r="B16" s="81">
        <v>24325064.400000002</v>
      </c>
    </row>
    <row r="17" spans="1:2" x14ac:dyDescent="0.2">
      <c r="A17" s="41" t="s">
        <v>566</v>
      </c>
      <c r="B17" s="81">
        <v>0</v>
      </c>
    </row>
    <row r="18" spans="1:2" x14ac:dyDescent="0.2">
      <c r="A18" s="41" t="s">
        <v>567</v>
      </c>
      <c r="B18" s="81">
        <v>0</v>
      </c>
    </row>
    <row r="19" spans="1:2" x14ac:dyDescent="0.2">
      <c r="A19" s="41" t="s">
        <v>568</v>
      </c>
      <c r="B19" s="81">
        <v>0</v>
      </c>
    </row>
    <row r="20" spans="1:2" x14ac:dyDescent="0.2">
      <c r="A20" s="41" t="s">
        <v>569</v>
      </c>
      <c r="B20" s="81">
        <v>0</v>
      </c>
    </row>
    <row r="21" spans="1:2" ht="19.5" customHeight="1" x14ac:dyDescent="0.2">
      <c r="A21" s="41" t="s">
        <v>570</v>
      </c>
      <c r="B21" s="81">
        <v>0</v>
      </c>
    </row>
    <row r="22" spans="1:2" ht="15.75" x14ac:dyDescent="0.2">
      <c r="A22" s="40" t="s">
        <v>571</v>
      </c>
      <c r="B22" s="82">
        <f>SUM(B23:B26)</f>
        <v>1007259186.6799998</v>
      </c>
    </row>
    <row r="23" spans="1:2" x14ac:dyDescent="0.2">
      <c r="A23" s="41" t="s">
        <v>8</v>
      </c>
      <c r="B23" s="81">
        <v>718492702.18999982</v>
      </c>
    </row>
    <row r="24" spans="1:2" x14ac:dyDescent="0.2">
      <c r="A24" s="41" t="s">
        <v>9</v>
      </c>
      <c r="B24" s="81">
        <v>93353148.479999989</v>
      </c>
    </row>
    <row r="25" spans="1:2" x14ac:dyDescent="0.2">
      <c r="A25" s="41" t="s">
        <v>10</v>
      </c>
      <c r="B25" s="81">
        <v>59414936.009999998</v>
      </c>
    </row>
    <row r="26" spans="1:2" x14ac:dyDescent="0.2">
      <c r="A26" s="41" t="s">
        <v>11</v>
      </c>
      <c r="B26" s="81">
        <v>135998400</v>
      </c>
    </row>
    <row r="27" spans="1:2" ht="31.5" x14ac:dyDescent="0.2">
      <c r="A27" s="40" t="s">
        <v>572</v>
      </c>
      <c r="B27" s="82">
        <f>SUM(B28:B33)</f>
        <v>545594431.73000038</v>
      </c>
    </row>
    <row r="28" spans="1:2" x14ac:dyDescent="0.2">
      <c r="A28" s="41" t="s">
        <v>573</v>
      </c>
      <c r="B28" s="81">
        <v>0</v>
      </c>
    </row>
    <row r="29" spans="1:2" x14ac:dyDescent="0.2">
      <c r="A29" s="41" t="s">
        <v>12</v>
      </c>
      <c r="B29" s="81">
        <v>2000000</v>
      </c>
    </row>
    <row r="30" spans="1:2" x14ac:dyDescent="0.2">
      <c r="A30" s="41" t="s">
        <v>574</v>
      </c>
      <c r="B30" s="81">
        <v>0</v>
      </c>
    </row>
    <row r="31" spans="1:2" x14ac:dyDescent="0.2">
      <c r="A31" s="41" t="s">
        <v>13</v>
      </c>
      <c r="B31" s="81">
        <v>44810900.82</v>
      </c>
    </row>
    <row r="32" spans="1:2" x14ac:dyDescent="0.2">
      <c r="A32" s="41" t="s">
        <v>575</v>
      </c>
      <c r="B32" s="81">
        <v>0</v>
      </c>
    </row>
    <row r="33" spans="1:2" x14ac:dyDescent="0.2">
      <c r="A33" s="41" t="s">
        <v>14</v>
      </c>
      <c r="B33" s="81">
        <v>498783530.91000032</v>
      </c>
    </row>
    <row r="34" spans="1:2" ht="15.75" x14ac:dyDescent="0.2">
      <c r="A34" s="40" t="s">
        <v>576</v>
      </c>
      <c r="B34" s="82">
        <f>SUM(B35:B35)</f>
        <v>49688400</v>
      </c>
    </row>
    <row r="35" spans="1:2" x14ac:dyDescent="0.2">
      <c r="A35" s="41" t="s">
        <v>15</v>
      </c>
      <c r="B35" s="81">
        <v>49688400</v>
      </c>
    </row>
    <row r="36" spans="1:2" ht="15.75" x14ac:dyDescent="0.2">
      <c r="A36" s="40" t="s">
        <v>577</v>
      </c>
      <c r="B36" s="82">
        <f>SUM(B37:B38)</f>
        <v>0</v>
      </c>
    </row>
    <row r="37" spans="1:2" x14ac:dyDescent="0.2">
      <c r="A37" s="41" t="s">
        <v>578</v>
      </c>
      <c r="B37" s="81">
        <v>0</v>
      </c>
    </row>
    <row r="38" spans="1:2" x14ac:dyDescent="0.2">
      <c r="A38" s="41" t="s">
        <v>579</v>
      </c>
      <c r="B38" s="81">
        <v>0</v>
      </c>
    </row>
    <row r="39" spans="1:2" ht="15.75" x14ac:dyDescent="0.2">
      <c r="A39" s="42" t="s">
        <v>16</v>
      </c>
      <c r="B39" s="80">
        <f>B40+B49+B53+B63+B73+B81+B84+B90+B94</f>
        <v>599795105.02999997</v>
      </c>
    </row>
    <row r="40" spans="1:2" ht="31.5" x14ac:dyDescent="0.2">
      <c r="A40" s="40" t="s">
        <v>580</v>
      </c>
      <c r="B40" s="82">
        <f>SUM(B41:B48)</f>
        <v>91212425.710000008</v>
      </c>
    </row>
    <row r="41" spans="1:2" x14ac:dyDescent="0.2">
      <c r="A41" s="41" t="s">
        <v>17</v>
      </c>
      <c r="B41" s="81">
        <v>19173777.089999996</v>
      </c>
    </row>
    <row r="42" spans="1:2" x14ac:dyDescent="0.2">
      <c r="A42" s="41" t="s">
        <v>18</v>
      </c>
      <c r="B42" s="81">
        <v>251280</v>
      </c>
    </row>
    <row r="43" spans="1:2" x14ac:dyDescent="0.2">
      <c r="A43" s="41" t="s">
        <v>581</v>
      </c>
      <c r="B43" s="81">
        <v>0</v>
      </c>
    </row>
    <row r="44" spans="1:2" ht="30" x14ac:dyDescent="0.2">
      <c r="A44" s="41" t="s">
        <v>19</v>
      </c>
      <c r="B44" s="81">
        <v>4755081.8899999997</v>
      </c>
    </row>
    <row r="45" spans="1:2" x14ac:dyDescent="0.2">
      <c r="A45" s="41" t="s">
        <v>20</v>
      </c>
      <c r="B45" s="81">
        <v>1649332.4</v>
      </c>
    </row>
    <row r="46" spans="1:2" x14ac:dyDescent="0.2">
      <c r="A46" s="41" t="s">
        <v>21</v>
      </c>
      <c r="B46" s="81">
        <v>37599394.330000006</v>
      </c>
    </row>
    <row r="47" spans="1:2" x14ac:dyDescent="0.2">
      <c r="A47" s="41" t="s">
        <v>22</v>
      </c>
      <c r="B47" s="81">
        <v>783560</v>
      </c>
    </row>
    <row r="48" spans="1:2" x14ac:dyDescent="0.2">
      <c r="A48" s="41" t="s">
        <v>23</v>
      </c>
      <c r="B48" s="81">
        <v>27000000</v>
      </c>
    </row>
    <row r="49" spans="1:2" ht="15.75" x14ac:dyDescent="0.2">
      <c r="A49" s="40" t="s">
        <v>24</v>
      </c>
      <c r="B49" s="82">
        <f>SUM(B50:B52)</f>
        <v>19415116</v>
      </c>
    </row>
    <row r="50" spans="1:2" x14ac:dyDescent="0.2">
      <c r="A50" s="41" t="s">
        <v>25</v>
      </c>
      <c r="B50" s="81">
        <v>15419600.800000001</v>
      </c>
    </row>
    <row r="51" spans="1:2" x14ac:dyDescent="0.2">
      <c r="A51" s="41" t="s">
        <v>26</v>
      </c>
      <c r="B51" s="81">
        <v>3500000</v>
      </c>
    </row>
    <row r="52" spans="1:2" x14ac:dyDescent="0.2">
      <c r="A52" s="41" t="s">
        <v>27</v>
      </c>
      <c r="B52" s="81">
        <v>495515.2</v>
      </c>
    </row>
    <row r="53" spans="1:2" ht="31.5" x14ac:dyDescent="0.2">
      <c r="A53" s="40" t="s">
        <v>28</v>
      </c>
      <c r="B53" s="82">
        <f>SUM(B54:B62)</f>
        <v>2496500</v>
      </c>
    </row>
    <row r="54" spans="1:2" x14ac:dyDescent="0.2">
      <c r="A54" s="41" t="s">
        <v>29</v>
      </c>
      <c r="B54" s="81">
        <v>1230000</v>
      </c>
    </row>
    <row r="55" spans="1:2" x14ac:dyDescent="0.2">
      <c r="A55" s="41" t="s">
        <v>30</v>
      </c>
      <c r="B55" s="81">
        <v>1500</v>
      </c>
    </row>
    <row r="56" spans="1:2" x14ac:dyDescent="0.2">
      <c r="A56" s="41" t="s">
        <v>582</v>
      </c>
      <c r="B56" s="81">
        <v>0</v>
      </c>
    </row>
    <row r="57" spans="1:2" ht="30" x14ac:dyDescent="0.2">
      <c r="A57" s="41" t="s">
        <v>31</v>
      </c>
      <c r="B57" s="81">
        <v>15000</v>
      </c>
    </row>
    <row r="58" spans="1:2" ht="30" x14ac:dyDescent="0.2">
      <c r="A58" s="41" t="s">
        <v>32</v>
      </c>
      <c r="B58" s="81">
        <v>10000</v>
      </c>
    </row>
    <row r="59" spans="1:2" ht="30" x14ac:dyDescent="0.2">
      <c r="A59" s="41" t="s">
        <v>583</v>
      </c>
      <c r="B59" s="81">
        <v>0</v>
      </c>
    </row>
    <row r="60" spans="1:2" x14ac:dyDescent="0.2">
      <c r="A60" s="41" t="s">
        <v>33</v>
      </c>
      <c r="B60" s="81">
        <v>50000</v>
      </c>
    </row>
    <row r="61" spans="1:2" x14ac:dyDescent="0.2">
      <c r="A61" s="41" t="s">
        <v>34</v>
      </c>
      <c r="B61" s="81">
        <v>1190000</v>
      </c>
    </row>
    <row r="62" spans="1:2" x14ac:dyDescent="0.2">
      <c r="A62" s="41" t="s">
        <v>584</v>
      </c>
      <c r="B62" s="81">
        <v>0</v>
      </c>
    </row>
    <row r="63" spans="1:2" ht="31.5" x14ac:dyDescent="0.2">
      <c r="A63" s="40" t="s">
        <v>35</v>
      </c>
      <c r="B63" s="82">
        <f>SUM(B64:B72)</f>
        <v>86967378.74000001</v>
      </c>
    </row>
    <row r="64" spans="1:2" x14ac:dyDescent="0.2">
      <c r="A64" s="41" t="s">
        <v>36</v>
      </c>
      <c r="B64" s="81">
        <v>1759066.28</v>
      </c>
    </row>
    <row r="65" spans="1:3" x14ac:dyDescent="0.2">
      <c r="A65" s="41" t="s">
        <v>37</v>
      </c>
      <c r="B65" s="81">
        <v>719554.12</v>
      </c>
    </row>
    <row r="66" spans="1:3" x14ac:dyDescent="0.2">
      <c r="A66" s="41" t="s">
        <v>38</v>
      </c>
      <c r="B66" s="81">
        <v>153262.34</v>
      </c>
    </row>
    <row r="67" spans="1:3" x14ac:dyDescent="0.2">
      <c r="A67" s="41" t="s">
        <v>39</v>
      </c>
      <c r="B67" s="81">
        <v>701244.86</v>
      </c>
    </row>
    <row r="68" spans="1:3" x14ac:dyDescent="0.2">
      <c r="A68" s="41" t="s">
        <v>40</v>
      </c>
      <c r="B68" s="81">
        <v>314493.44</v>
      </c>
    </row>
    <row r="69" spans="1:3" x14ac:dyDescent="0.2">
      <c r="A69" s="41" t="s">
        <v>41</v>
      </c>
      <c r="B69" s="81">
        <v>15757219.93</v>
      </c>
    </row>
    <row r="70" spans="1:3" x14ac:dyDescent="0.2">
      <c r="A70" s="41" t="s">
        <v>42</v>
      </c>
      <c r="B70" s="81">
        <v>3994965.88</v>
      </c>
    </row>
    <row r="71" spans="1:3" x14ac:dyDescent="0.2">
      <c r="A71" s="41" t="s">
        <v>43</v>
      </c>
      <c r="B71" s="81">
        <v>1020778.14</v>
      </c>
      <c r="C71" s="39"/>
    </row>
    <row r="72" spans="1:3" x14ac:dyDescent="0.2">
      <c r="A72" s="41" t="s">
        <v>44</v>
      </c>
      <c r="B72" s="81">
        <v>62546793.750000007</v>
      </c>
      <c r="C72" s="39"/>
    </row>
    <row r="73" spans="1:3" ht="31.5" x14ac:dyDescent="0.2">
      <c r="A73" s="40" t="s">
        <v>45</v>
      </c>
      <c r="B73" s="82">
        <f>SUM(B74:B80)</f>
        <v>47389198.289999999</v>
      </c>
    </row>
    <row r="74" spans="1:3" x14ac:dyDescent="0.2">
      <c r="A74" s="41" t="s">
        <v>46</v>
      </c>
      <c r="B74" s="81">
        <v>221100</v>
      </c>
    </row>
    <row r="75" spans="1:3" x14ac:dyDescent="0.2">
      <c r="A75" s="41" t="s">
        <v>47</v>
      </c>
      <c r="B75" s="81">
        <v>2002461.55</v>
      </c>
    </row>
    <row r="76" spans="1:3" x14ac:dyDescent="0.2">
      <c r="A76" s="41" t="s">
        <v>48</v>
      </c>
      <c r="B76" s="81">
        <v>22360196</v>
      </c>
    </row>
    <row r="77" spans="1:3" x14ac:dyDescent="0.2">
      <c r="A77" s="41" t="s">
        <v>49</v>
      </c>
      <c r="B77" s="81">
        <v>19888313.16</v>
      </c>
    </row>
    <row r="78" spans="1:3" x14ac:dyDescent="0.2">
      <c r="A78" s="41" t="s">
        <v>50</v>
      </c>
      <c r="B78" s="81">
        <v>175200</v>
      </c>
    </row>
    <row r="79" spans="1:3" x14ac:dyDescent="0.2">
      <c r="A79" s="41" t="s">
        <v>51</v>
      </c>
      <c r="B79" s="81">
        <v>2593877.58</v>
      </c>
    </row>
    <row r="80" spans="1:3" x14ac:dyDescent="0.2">
      <c r="A80" s="41" t="s">
        <v>52</v>
      </c>
      <c r="B80" s="81">
        <v>148050</v>
      </c>
    </row>
    <row r="81" spans="1:2" ht="15.75" x14ac:dyDescent="0.2">
      <c r="A81" s="40" t="s">
        <v>53</v>
      </c>
      <c r="B81" s="82">
        <f>SUM(B82:B83)</f>
        <v>232299120.20999998</v>
      </c>
    </row>
    <row r="82" spans="1:2" x14ac:dyDescent="0.2">
      <c r="A82" s="41" t="s">
        <v>54</v>
      </c>
      <c r="B82" s="81">
        <v>232299120.20999998</v>
      </c>
    </row>
    <row r="83" spans="1:2" x14ac:dyDescent="0.2">
      <c r="A83" s="41" t="s">
        <v>585</v>
      </c>
      <c r="B83" s="81">
        <v>0</v>
      </c>
    </row>
    <row r="84" spans="1:2" ht="31.5" x14ac:dyDescent="0.2">
      <c r="A84" s="40" t="s">
        <v>55</v>
      </c>
      <c r="B84" s="82">
        <f>SUM(B85:B89)</f>
        <v>87378311.089999989</v>
      </c>
    </row>
    <row r="85" spans="1:2" x14ac:dyDescent="0.2">
      <c r="A85" s="41" t="s">
        <v>56</v>
      </c>
      <c r="B85" s="81">
        <v>67730223.069999993</v>
      </c>
    </row>
    <row r="86" spans="1:2" x14ac:dyDescent="0.2">
      <c r="A86" s="41" t="s">
        <v>57</v>
      </c>
      <c r="B86" s="81">
        <v>17018588.019999996</v>
      </c>
    </row>
    <row r="87" spans="1:2" x14ac:dyDescent="0.2">
      <c r="A87" s="41" t="s">
        <v>58</v>
      </c>
      <c r="B87" s="81">
        <v>430500</v>
      </c>
    </row>
    <row r="88" spans="1:2" x14ac:dyDescent="0.2">
      <c r="A88" s="41" t="s">
        <v>59</v>
      </c>
      <c r="B88" s="81">
        <v>79000</v>
      </c>
    </row>
    <row r="89" spans="1:2" x14ac:dyDescent="0.2">
      <c r="A89" s="41" t="s">
        <v>60</v>
      </c>
      <c r="B89" s="81">
        <v>2120000</v>
      </c>
    </row>
    <row r="90" spans="1:2" ht="15.75" x14ac:dyDescent="0.2">
      <c r="A90" s="40" t="s">
        <v>335</v>
      </c>
      <c r="B90" s="82">
        <f>SUM(B91:B93)</f>
        <v>1200000</v>
      </c>
    </row>
    <row r="91" spans="1:2" x14ac:dyDescent="0.2">
      <c r="A91" s="41" t="s">
        <v>586</v>
      </c>
      <c r="B91" s="81">
        <v>0</v>
      </c>
    </row>
    <row r="92" spans="1:2" x14ac:dyDescent="0.2">
      <c r="A92" s="41" t="s">
        <v>336</v>
      </c>
      <c r="B92" s="81">
        <v>1200000</v>
      </c>
    </row>
    <row r="93" spans="1:2" x14ac:dyDescent="0.2">
      <c r="A93" s="41" t="s">
        <v>587</v>
      </c>
      <c r="B93" s="81">
        <v>0</v>
      </c>
    </row>
    <row r="94" spans="1:2" ht="15.75" x14ac:dyDescent="0.2">
      <c r="A94" s="40" t="s">
        <v>61</v>
      </c>
      <c r="B94" s="82">
        <f>SUM(B95:B103)</f>
        <v>31437054.989999998</v>
      </c>
    </row>
    <row r="95" spans="1:2" x14ac:dyDescent="0.2">
      <c r="A95" s="41" t="s">
        <v>62</v>
      </c>
      <c r="B95" s="81">
        <v>6980045.4700000007</v>
      </c>
    </row>
    <row r="96" spans="1:2" x14ac:dyDescent="0.2">
      <c r="A96" s="41" t="s">
        <v>63</v>
      </c>
      <c r="B96" s="81">
        <v>2104524.04</v>
      </c>
    </row>
    <row r="97" spans="1:2" ht="30" x14ac:dyDescent="0.2">
      <c r="A97" s="41" t="s">
        <v>64</v>
      </c>
      <c r="B97" s="81">
        <v>191000</v>
      </c>
    </row>
    <row r="98" spans="1:2" ht="30" x14ac:dyDescent="0.2">
      <c r="A98" s="41" t="s">
        <v>65</v>
      </c>
      <c r="B98" s="81">
        <v>2121937.42</v>
      </c>
    </row>
    <row r="99" spans="1:2" ht="30" x14ac:dyDescent="0.2">
      <c r="A99" s="41" t="s">
        <v>66</v>
      </c>
      <c r="B99" s="81">
        <v>1000000</v>
      </c>
    </row>
    <row r="100" spans="1:2" x14ac:dyDescent="0.2">
      <c r="A100" s="41" t="s">
        <v>67</v>
      </c>
      <c r="B100" s="81">
        <v>15000246.859999999</v>
      </c>
    </row>
    <row r="101" spans="1:2" x14ac:dyDescent="0.2">
      <c r="A101" s="41" t="s">
        <v>588</v>
      </c>
      <c r="B101" s="81">
        <v>0</v>
      </c>
    </row>
    <row r="102" spans="1:2" x14ac:dyDescent="0.2">
      <c r="A102" s="41" t="s">
        <v>68</v>
      </c>
      <c r="B102" s="81">
        <v>3608201.2</v>
      </c>
    </row>
    <row r="103" spans="1:2" x14ac:dyDescent="0.2">
      <c r="A103" s="41" t="s">
        <v>69</v>
      </c>
      <c r="B103" s="81">
        <v>431100</v>
      </c>
    </row>
    <row r="104" spans="1:2" ht="15.75" x14ac:dyDescent="0.2">
      <c r="A104" s="42" t="s">
        <v>70</v>
      </c>
      <c r="B104" s="80">
        <f>B105+B115+B125+B135+B145+B155+B163+B173+B179</f>
        <v>2727809194.96</v>
      </c>
    </row>
    <row r="105" spans="1:2" ht="15.75" x14ac:dyDescent="0.2">
      <c r="A105" s="40" t="s">
        <v>71</v>
      </c>
      <c r="B105" s="82">
        <f>SUM(B106:B114)</f>
        <v>278893515.21000004</v>
      </c>
    </row>
    <row r="106" spans="1:2" x14ac:dyDescent="0.2">
      <c r="A106" s="41" t="s">
        <v>72</v>
      </c>
      <c r="B106" s="81">
        <v>241590000</v>
      </c>
    </row>
    <row r="107" spans="1:2" x14ac:dyDescent="0.2">
      <c r="A107" s="41" t="s">
        <v>73</v>
      </c>
      <c r="B107" s="81">
        <v>5909882.9400000004</v>
      </c>
    </row>
    <row r="108" spans="1:2" x14ac:dyDescent="0.2">
      <c r="A108" s="41" t="s">
        <v>74</v>
      </c>
      <c r="B108" s="81">
        <v>150000</v>
      </c>
    </row>
    <row r="109" spans="1:2" x14ac:dyDescent="0.2">
      <c r="A109" s="41" t="s">
        <v>75</v>
      </c>
      <c r="B109" s="81">
        <v>3404440.41</v>
      </c>
    </row>
    <row r="110" spans="1:2" x14ac:dyDescent="0.2">
      <c r="A110" s="41" t="s">
        <v>589</v>
      </c>
      <c r="B110" s="81">
        <v>0</v>
      </c>
    </row>
    <row r="111" spans="1:2" x14ac:dyDescent="0.2">
      <c r="A111" s="41" t="s">
        <v>76</v>
      </c>
      <c r="B111" s="81">
        <v>7425918.7999999998</v>
      </c>
    </row>
    <row r="112" spans="1:2" x14ac:dyDescent="0.2">
      <c r="A112" s="41" t="s">
        <v>77</v>
      </c>
      <c r="B112" s="81">
        <v>20296873.060000002</v>
      </c>
    </row>
    <row r="113" spans="1:2" x14ac:dyDescent="0.2">
      <c r="A113" s="41" t="s">
        <v>78</v>
      </c>
      <c r="B113" s="81">
        <v>116400</v>
      </c>
    </row>
    <row r="114" spans="1:2" x14ac:dyDescent="0.2">
      <c r="A114" s="41" t="s">
        <v>590</v>
      </c>
      <c r="B114" s="81">
        <v>0</v>
      </c>
    </row>
    <row r="115" spans="1:2" ht="15.75" x14ac:dyDescent="0.2">
      <c r="A115" s="40" t="s">
        <v>79</v>
      </c>
      <c r="B115" s="82">
        <f>SUM(B116:B124)</f>
        <v>377536137.96999997</v>
      </c>
    </row>
    <row r="116" spans="1:2" x14ac:dyDescent="0.2">
      <c r="A116" s="41" t="s">
        <v>591</v>
      </c>
      <c r="B116" s="81">
        <v>0</v>
      </c>
    </row>
    <row r="117" spans="1:2" x14ac:dyDescent="0.2">
      <c r="A117" s="41" t="s">
        <v>80</v>
      </c>
      <c r="B117" s="81">
        <v>15938980.91</v>
      </c>
    </row>
    <row r="118" spans="1:2" x14ac:dyDescent="0.2">
      <c r="A118" s="41" t="s">
        <v>81</v>
      </c>
      <c r="B118" s="81">
        <v>14003600</v>
      </c>
    </row>
    <row r="119" spans="1:2" x14ac:dyDescent="0.2">
      <c r="A119" s="41" t="s">
        <v>592</v>
      </c>
      <c r="B119" s="81">
        <v>0</v>
      </c>
    </row>
    <row r="120" spans="1:2" x14ac:dyDescent="0.2">
      <c r="A120" s="41" t="s">
        <v>82</v>
      </c>
      <c r="B120" s="81">
        <v>219909120.44</v>
      </c>
    </row>
    <row r="121" spans="1:2" x14ac:dyDescent="0.2">
      <c r="A121" s="41" t="s">
        <v>83</v>
      </c>
      <c r="B121" s="81">
        <v>68619492.299999997</v>
      </c>
    </row>
    <row r="122" spans="1:2" x14ac:dyDescent="0.2">
      <c r="A122" s="41" t="s">
        <v>337</v>
      </c>
      <c r="B122" s="81">
        <v>15000</v>
      </c>
    </row>
    <row r="123" spans="1:2" x14ac:dyDescent="0.2">
      <c r="A123" s="41" t="s">
        <v>593</v>
      </c>
      <c r="B123" s="81">
        <v>0</v>
      </c>
    </row>
    <row r="124" spans="1:2" x14ac:dyDescent="0.2">
      <c r="A124" s="41" t="s">
        <v>84</v>
      </c>
      <c r="B124" s="81">
        <v>59049944.32</v>
      </c>
    </row>
    <row r="125" spans="1:2" ht="31.5" x14ac:dyDescent="0.2">
      <c r="A125" s="40" t="s">
        <v>85</v>
      </c>
      <c r="B125" s="82">
        <f>SUM(B126:B134)</f>
        <v>248845557.23999998</v>
      </c>
    </row>
    <row r="126" spans="1:2" x14ac:dyDescent="0.2">
      <c r="A126" s="41" t="s">
        <v>86</v>
      </c>
      <c r="B126" s="81">
        <v>104086140</v>
      </c>
    </row>
    <row r="127" spans="1:2" x14ac:dyDescent="0.2">
      <c r="A127" s="41" t="s">
        <v>87</v>
      </c>
      <c r="B127" s="81">
        <v>3121000</v>
      </c>
    </row>
    <row r="128" spans="1:2" ht="30" x14ac:dyDescent="0.2">
      <c r="A128" s="41" t="s">
        <v>88</v>
      </c>
      <c r="B128" s="81">
        <v>51365238.979999997</v>
      </c>
    </row>
    <row r="129" spans="1:2" x14ac:dyDescent="0.2">
      <c r="A129" s="41" t="s">
        <v>89</v>
      </c>
      <c r="B129" s="81">
        <v>8202605.7599999998</v>
      </c>
    </row>
    <row r="130" spans="1:2" x14ac:dyDescent="0.2">
      <c r="A130" s="41" t="s">
        <v>90</v>
      </c>
      <c r="B130" s="81">
        <v>18055000</v>
      </c>
    </row>
    <row r="131" spans="1:2" x14ac:dyDescent="0.2">
      <c r="A131" s="41" t="s">
        <v>91</v>
      </c>
      <c r="B131" s="81">
        <v>18089572.5</v>
      </c>
    </row>
    <row r="132" spans="1:2" x14ac:dyDescent="0.2">
      <c r="A132" s="41" t="s">
        <v>338</v>
      </c>
      <c r="B132" s="81">
        <v>25000</v>
      </c>
    </row>
    <row r="133" spans="1:2" x14ac:dyDescent="0.2">
      <c r="A133" s="41" t="s">
        <v>92</v>
      </c>
      <c r="B133" s="81">
        <v>300000</v>
      </c>
    </row>
    <row r="134" spans="1:2" x14ac:dyDescent="0.2">
      <c r="A134" s="41" t="s">
        <v>93</v>
      </c>
      <c r="B134" s="81">
        <v>45601000</v>
      </c>
    </row>
    <row r="135" spans="1:2" ht="15.75" x14ac:dyDescent="0.2">
      <c r="A135" s="40" t="s">
        <v>94</v>
      </c>
      <c r="B135" s="82">
        <f>SUM(B136:B144)</f>
        <v>165912925.46000001</v>
      </c>
    </row>
    <row r="136" spans="1:2" x14ac:dyDescent="0.2">
      <c r="A136" s="41" t="s">
        <v>95</v>
      </c>
      <c r="B136" s="81">
        <v>25000000</v>
      </c>
    </row>
    <row r="137" spans="1:2" x14ac:dyDescent="0.2">
      <c r="A137" s="41" t="s">
        <v>96</v>
      </c>
      <c r="B137" s="81">
        <v>41875000</v>
      </c>
    </row>
    <row r="138" spans="1:2" x14ac:dyDescent="0.2">
      <c r="A138" s="41" t="s">
        <v>97</v>
      </c>
      <c r="B138" s="81">
        <v>6500000</v>
      </c>
    </row>
    <row r="139" spans="1:2" x14ac:dyDescent="0.2">
      <c r="A139" s="41" t="s">
        <v>98</v>
      </c>
      <c r="B139" s="81">
        <v>310000</v>
      </c>
    </row>
    <row r="140" spans="1:2" x14ac:dyDescent="0.2">
      <c r="A140" s="41" t="s">
        <v>99</v>
      </c>
      <c r="B140" s="81">
        <v>91619925.460000008</v>
      </c>
    </row>
    <row r="141" spans="1:2" x14ac:dyDescent="0.2">
      <c r="A141" s="41" t="s">
        <v>594</v>
      </c>
      <c r="B141" s="81">
        <v>0</v>
      </c>
    </row>
    <row r="142" spans="1:2" x14ac:dyDescent="0.2">
      <c r="A142" s="41" t="s">
        <v>100</v>
      </c>
      <c r="B142" s="81">
        <v>608000</v>
      </c>
    </row>
    <row r="143" spans="1:2" x14ac:dyDescent="0.2">
      <c r="A143" s="41" t="s">
        <v>595</v>
      </c>
      <c r="B143" s="81">
        <v>0</v>
      </c>
    </row>
    <row r="144" spans="1:2" x14ac:dyDescent="0.2">
      <c r="A144" s="41" t="s">
        <v>596</v>
      </c>
      <c r="B144" s="81">
        <v>0</v>
      </c>
    </row>
    <row r="145" spans="1:4" ht="31.5" x14ac:dyDescent="0.2">
      <c r="A145" s="40" t="s">
        <v>101</v>
      </c>
      <c r="B145" s="82">
        <f>SUM(B146:B154)</f>
        <v>944658998.74000013</v>
      </c>
    </row>
    <row r="146" spans="1:4" x14ac:dyDescent="0.2">
      <c r="A146" s="41" t="s">
        <v>102</v>
      </c>
      <c r="B146" s="81">
        <v>125953036.3</v>
      </c>
    </row>
    <row r="147" spans="1:4" ht="30" x14ac:dyDescent="0.2">
      <c r="A147" s="41" t="s">
        <v>103</v>
      </c>
      <c r="B147" s="81">
        <v>7128310.0700000003</v>
      </c>
    </row>
    <row r="148" spans="1:4" ht="30" x14ac:dyDescent="0.2">
      <c r="A148" s="41" t="s">
        <v>104</v>
      </c>
      <c r="B148" s="81">
        <v>50300535.450000003</v>
      </c>
    </row>
    <row r="149" spans="1:4" ht="30" x14ac:dyDescent="0.2">
      <c r="A149" s="41" t="s">
        <v>105</v>
      </c>
      <c r="B149" s="81">
        <v>3000000</v>
      </c>
    </row>
    <row r="150" spans="1:4" x14ac:dyDescent="0.2">
      <c r="A150" s="41" t="s">
        <v>106</v>
      </c>
      <c r="B150" s="81">
        <v>58491523.560000002</v>
      </c>
    </row>
    <row r="151" spans="1:4" x14ac:dyDescent="0.2">
      <c r="A151" s="41" t="s">
        <v>597</v>
      </c>
      <c r="B151" s="81">
        <v>0</v>
      </c>
    </row>
    <row r="152" spans="1:4" ht="30" x14ac:dyDescent="0.2">
      <c r="A152" s="41" t="s">
        <v>107</v>
      </c>
      <c r="B152" s="81">
        <v>75874469.659999996</v>
      </c>
      <c r="C152" s="75"/>
      <c r="D152" s="101"/>
    </row>
    <row r="153" spans="1:4" x14ac:dyDescent="0.2">
      <c r="A153" s="41" t="s">
        <v>108</v>
      </c>
      <c r="B153" s="81">
        <v>553340489.70000017</v>
      </c>
    </row>
    <row r="154" spans="1:4" x14ac:dyDescent="0.2">
      <c r="A154" s="41" t="s">
        <v>109</v>
      </c>
      <c r="B154" s="81">
        <v>70570634</v>
      </c>
    </row>
    <row r="155" spans="1:4" ht="15.75" x14ac:dyDescent="0.2">
      <c r="A155" s="40" t="s">
        <v>110</v>
      </c>
      <c r="B155" s="82">
        <f>SUM(B156:B162)</f>
        <v>46645000</v>
      </c>
    </row>
    <row r="156" spans="1:4" ht="30" x14ac:dyDescent="0.2">
      <c r="A156" s="41" t="s">
        <v>111</v>
      </c>
      <c r="B156" s="81">
        <v>29800000</v>
      </c>
    </row>
    <row r="157" spans="1:4" ht="30" x14ac:dyDescent="0.2">
      <c r="A157" s="41" t="s">
        <v>598</v>
      </c>
      <c r="B157" s="81">
        <v>0</v>
      </c>
    </row>
    <row r="158" spans="1:4" ht="30" x14ac:dyDescent="0.2">
      <c r="A158" s="41" t="s">
        <v>112</v>
      </c>
      <c r="B158" s="81">
        <v>5950000</v>
      </c>
    </row>
    <row r="159" spans="1:4" x14ac:dyDescent="0.2">
      <c r="A159" s="41" t="s">
        <v>599</v>
      </c>
      <c r="B159" s="81">
        <v>0</v>
      </c>
    </row>
    <row r="160" spans="1:4" x14ac:dyDescent="0.2">
      <c r="A160" s="41" t="s">
        <v>113</v>
      </c>
      <c r="B160" s="81">
        <v>5000000</v>
      </c>
    </row>
    <row r="161" spans="1:2" x14ac:dyDescent="0.2">
      <c r="A161" s="41" t="s">
        <v>114</v>
      </c>
      <c r="B161" s="81">
        <v>5400000</v>
      </c>
    </row>
    <row r="162" spans="1:2" x14ac:dyDescent="0.2">
      <c r="A162" s="41" t="s">
        <v>115</v>
      </c>
      <c r="B162" s="81">
        <v>495000</v>
      </c>
    </row>
    <row r="163" spans="1:2" ht="15.75" x14ac:dyDescent="0.2">
      <c r="A163" s="40" t="s">
        <v>116</v>
      </c>
      <c r="B163" s="82">
        <f>SUM(B164:B172)</f>
        <v>4339314.46</v>
      </c>
    </row>
    <row r="164" spans="1:2" x14ac:dyDescent="0.2">
      <c r="A164" s="41" t="s">
        <v>117</v>
      </c>
      <c r="B164" s="81">
        <v>1291000</v>
      </c>
    </row>
    <row r="165" spans="1:2" x14ac:dyDescent="0.2">
      <c r="A165" s="41" t="s">
        <v>118</v>
      </c>
      <c r="B165" s="81">
        <v>294000</v>
      </c>
    </row>
    <row r="166" spans="1:2" x14ac:dyDescent="0.2">
      <c r="A166" s="41" t="s">
        <v>600</v>
      </c>
      <c r="B166" s="81">
        <v>0</v>
      </c>
    </row>
    <row r="167" spans="1:2" x14ac:dyDescent="0.2">
      <c r="A167" s="41" t="s">
        <v>601</v>
      </c>
      <c r="B167" s="81">
        <v>0</v>
      </c>
    </row>
    <row r="168" spans="1:2" x14ac:dyDescent="0.2">
      <c r="A168" s="41" t="s">
        <v>119</v>
      </c>
      <c r="B168" s="81">
        <v>1238314.46</v>
      </c>
    </row>
    <row r="169" spans="1:2" x14ac:dyDescent="0.2">
      <c r="A169" s="41" t="s">
        <v>120</v>
      </c>
      <c r="B169" s="81">
        <v>644000</v>
      </c>
    </row>
    <row r="170" spans="1:2" x14ac:dyDescent="0.2">
      <c r="A170" s="41" t="s">
        <v>602</v>
      </c>
      <c r="B170" s="81">
        <v>0</v>
      </c>
    </row>
    <row r="171" spans="1:2" x14ac:dyDescent="0.2">
      <c r="A171" s="41" t="s">
        <v>603</v>
      </c>
      <c r="B171" s="81">
        <v>0</v>
      </c>
    </row>
    <row r="172" spans="1:2" x14ac:dyDescent="0.2">
      <c r="A172" s="41" t="s">
        <v>121</v>
      </c>
      <c r="B172" s="81">
        <v>872000</v>
      </c>
    </row>
    <row r="173" spans="1:2" ht="15.75" x14ac:dyDescent="0.2">
      <c r="A173" s="40" t="s">
        <v>122</v>
      </c>
      <c r="B173" s="82">
        <f>SUM(B174:B178)</f>
        <v>42991485.869999997</v>
      </c>
    </row>
    <row r="174" spans="1:2" x14ac:dyDescent="0.2">
      <c r="A174" s="41" t="s">
        <v>123</v>
      </c>
      <c r="B174" s="81">
        <v>250000</v>
      </c>
    </row>
    <row r="175" spans="1:2" x14ac:dyDescent="0.2">
      <c r="A175" s="41" t="s">
        <v>124</v>
      </c>
      <c r="B175" s="81">
        <v>35466485.869999997</v>
      </c>
    </row>
    <row r="176" spans="1:2" x14ac:dyDescent="0.2">
      <c r="A176" s="41" t="s">
        <v>125</v>
      </c>
      <c r="B176" s="81">
        <v>4225000</v>
      </c>
    </row>
    <row r="177" spans="1:2" x14ac:dyDescent="0.2">
      <c r="A177" s="41" t="s">
        <v>126</v>
      </c>
      <c r="B177" s="81">
        <v>2900000</v>
      </c>
    </row>
    <row r="178" spans="1:2" x14ac:dyDescent="0.2">
      <c r="A178" s="41" t="s">
        <v>127</v>
      </c>
      <c r="B178" s="81">
        <v>150000</v>
      </c>
    </row>
    <row r="179" spans="1:2" ht="15.75" x14ac:dyDescent="0.2">
      <c r="A179" s="40" t="s">
        <v>604</v>
      </c>
      <c r="B179" s="82">
        <f>SUM(B180:B188)</f>
        <v>617986260.00999999</v>
      </c>
    </row>
    <row r="180" spans="1:2" x14ac:dyDescent="0.2">
      <c r="A180" s="41" t="s">
        <v>605</v>
      </c>
      <c r="B180" s="81">
        <v>0</v>
      </c>
    </row>
    <row r="181" spans="1:2" x14ac:dyDescent="0.2">
      <c r="A181" s="41" t="s">
        <v>128</v>
      </c>
      <c r="B181" s="81">
        <v>6691000</v>
      </c>
    </row>
    <row r="182" spans="1:2" x14ac:dyDescent="0.2">
      <c r="A182" s="41" t="s">
        <v>606</v>
      </c>
      <c r="B182" s="81">
        <v>0</v>
      </c>
    </row>
    <row r="183" spans="1:2" x14ac:dyDescent="0.2">
      <c r="A183" s="41" t="s">
        <v>129</v>
      </c>
      <c r="B183" s="81">
        <v>42000000</v>
      </c>
    </row>
    <row r="184" spans="1:2" x14ac:dyDescent="0.2">
      <c r="A184" s="41" t="s">
        <v>130</v>
      </c>
      <c r="B184" s="81">
        <v>4000000</v>
      </c>
    </row>
    <row r="185" spans="1:2" x14ac:dyDescent="0.2">
      <c r="A185" s="41" t="s">
        <v>607</v>
      </c>
      <c r="B185" s="81">
        <v>0</v>
      </c>
    </row>
    <row r="186" spans="1:2" x14ac:dyDescent="0.2">
      <c r="A186" s="41" t="s">
        <v>608</v>
      </c>
      <c r="B186" s="81">
        <v>0</v>
      </c>
    </row>
    <row r="187" spans="1:2" x14ac:dyDescent="0.2">
      <c r="A187" s="41" t="s">
        <v>131</v>
      </c>
      <c r="B187" s="81">
        <v>150000297.09</v>
      </c>
    </row>
    <row r="188" spans="1:2" x14ac:dyDescent="0.2">
      <c r="A188" s="41" t="s">
        <v>132</v>
      </c>
      <c r="B188" s="81">
        <v>415294962.92000002</v>
      </c>
    </row>
    <row r="189" spans="1:2" ht="15.75" x14ac:dyDescent="0.2">
      <c r="A189" s="42" t="s">
        <v>133</v>
      </c>
      <c r="B189" s="80">
        <f>B190+B200+B206+B216+B225+B229+B237+B239+B245</f>
        <v>1301704918.1800001</v>
      </c>
    </row>
    <row r="190" spans="1:2" ht="31.5" x14ac:dyDescent="0.2">
      <c r="A190" s="40" t="s">
        <v>609</v>
      </c>
      <c r="B190" s="82">
        <f>SUM(B191:B199)</f>
        <v>0</v>
      </c>
    </row>
    <row r="191" spans="1:2" x14ac:dyDescent="0.2">
      <c r="A191" s="41" t="s">
        <v>610</v>
      </c>
      <c r="B191" s="81">
        <v>0</v>
      </c>
    </row>
    <row r="192" spans="1:2" x14ac:dyDescent="0.2">
      <c r="A192" s="41" t="s">
        <v>611</v>
      </c>
      <c r="B192" s="81">
        <v>0</v>
      </c>
    </row>
    <row r="193" spans="1:2" x14ac:dyDescent="0.2">
      <c r="A193" s="41" t="s">
        <v>612</v>
      </c>
      <c r="B193" s="81">
        <v>0</v>
      </c>
    </row>
    <row r="194" spans="1:2" x14ac:dyDescent="0.2">
      <c r="A194" s="41" t="s">
        <v>613</v>
      </c>
      <c r="B194" s="81">
        <v>0</v>
      </c>
    </row>
    <row r="195" spans="1:2" ht="30" x14ac:dyDescent="0.2">
      <c r="A195" s="41" t="s">
        <v>614</v>
      </c>
      <c r="B195" s="81">
        <v>0</v>
      </c>
    </row>
    <row r="196" spans="1:2" ht="30" x14ac:dyDescent="0.2">
      <c r="A196" s="41" t="s">
        <v>615</v>
      </c>
      <c r="B196" s="81">
        <v>0</v>
      </c>
    </row>
    <row r="197" spans="1:2" ht="30" x14ac:dyDescent="0.2">
      <c r="A197" s="41" t="s">
        <v>616</v>
      </c>
      <c r="B197" s="81">
        <v>0</v>
      </c>
    </row>
    <row r="198" spans="1:2" ht="30" x14ac:dyDescent="0.2">
      <c r="A198" s="41" t="s">
        <v>617</v>
      </c>
      <c r="B198" s="81">
        <v>0</v>
      </c>
    </row>
    <row r="199" spans="1:2" x14ac:dyDescent="0.2">
      <c r="A199" s="41" t="s">
        <v>618</v>
      </c>
      <c r="B199" s="81">
        <v>0</v>
      </c>
    </row>
    <row r="200" spans="1:2" ht="15.75" x14ac:dyDescent="0.2">
      <c r="A200" s="40" t="s">
        <v>619</v>
      </c>
      <c r="B200" s="82">
        <f>SUM(B201:B205)</f>
        <v>843700000</v>
      </c>
    </row>
    <row r="201" spans="1:2" ht="30" x14ac:dyDescent="0.2">
      <c r="A201" s="41" t="s">
        <v>134</v>
      </c>
      <c r="B201" s="81">
        <v>843700000</v>
      </c>
    </row>
    <row r="202" spans="1:2" ht="30" x14ac:dyDescent="0.2">
      <c r="A202" s="41" t="s">
        <v>620</v>
      </c>
      <c r="B202" s="81">
        <v>0</v>
      </c>
    </row>
    <row r="203" spans="1:2" x14ac:dyDescent="0.2">
      <c r="A203" s="41" t="s">
        <v>621</v>
      </c>
      <c r="B203" s="81">
        <v>0</v>
      </c>
    </row>
    <row r="204" spans="1:2" x14ac:dyDescent="0.2">
      <c r="A204" s="41" t="s">
        <v>622</v>
      </c>
      <c r="B204" s="81">
        <v>0</v>
      </c>
    </row>
    <row r="205" spans="1:2" x14ac:dyDescent="0.2">
      <c r="A205" s="41" t="s">
        <v>623</v>
      </c>
      <c r="B205" s="81">
        <v>0</v>
      </c>
    </row>
    <row r="206" spans="1:2" ht="15.75" x14ac:dyDescent="0.2">
      <c r="A206" s="40" t="s">
        <v>339</v>
      </c>
      <c r="B206" s="82">
        <f>SUM(B207:B215)</f>
        <v>56407025</v>
      </c>
    </row>
    <row r="207" spans="1:2" x14ac:dyDescent="0.2">
      <c r="A207" s="41" t="s">
        <v>624</v>
      </c>
      <c r="B207" s="81">
        <v>0</v>
      </c>
    </row>
    <row r="208" spans="1:2" x14ac:dyDescent="0.2">
      <c r="A208" s="41" t="s">
        <v>625</v>
      </c>
      <c r="B208" s="81">
        <v>0</v>
      </c>
    </row>
    <row r="209" spans="1:4" x14ac:dyDescent="0.2">
      <c r="A209" s="41" t="s">
        <v>626</v>
      </c>
      <c r="B209" s="81">
        <v>0</v>
      </c>
    </row>
    <row r="210" spans="1:4" x14ac:dyDescent="0.2">
      <c r="A210" s="41" t="s">
        <v>627</v>
      </c>
      <c r="B210" s="81">
        <v>0</v>
      </c>
    </row>
    <row r="211" spans="1:4" x14ac:dyDescent="0.2">
      <c r="A211" s="41" t="s">
        <v>628</v>
      </c>
      <c r="B211" s="81">
        <v>0</v>
      </c>
    </row>
    <row r="212" spans="1:4" x14ac:dyDescent="0.2">
      <c r="A212" s="41" t="s">
        <v>340</v>
      </c>
      <c r="B212" s="81">
        <v>1106500</v>
      </c>
    </row>
    <row r="213" spans="1:4" x14ac:dyDescent="0.2">
      <c r="A213" s="41" t="s">
        <v>629</v>
      </c>
      <c r="B213" s="81">
        <v>0</v>
      </c>
    </row>
    <row r="214" spans="1:4" x14ac:dyDescent="0.2">
      <c r="A214" s="41" t="s">
        <v>630</v>
      </c>
      <c r="B214" s="81">
        <v>0</v>
      </c>
    </row>
    <row r="215" spans="1:4" x14ac:dyDescent="0.2">
      <c r="A215" s="41" t="s">
        <v>135</v>
      </c>
      <c r="B215" s="81">
        <v>55300525</v>
      </c>
    </row>
    <row r="216" spans="1:4" ht="15.75" x14ac:dyDescent="0.2">
      <c r="A216" s="40" t="s">
        <v>631</v>
      </c>
      <c r="B216" s="82">
        <f>SUM(B217:B224)</f>
        <v>238077893.18000001</v>
      </c>
    </row>
    <row r="217" spans="1:4" x14ac:dyDescent="0.2">
      <c r="A217" s="41" t="s">
        <v>136</v>
      </c>
      <c r="B217" s="81">
        <v>181310968.40000001</v>
      </c>
      <c r="D217" s="38"/>
    </row>
    <row r="218" spans="1:4" x14ac:dyDescent="0.2">
      <c r="A218" s="41" t="s">
        <v>137</v>
      </c>
      <c r="B218" s="81">
        <v>18825000</v>
      </c>
    </row>
    <row r="219" spans="1:4" x14ac:dyDescent="0.2">
      <c r="A219" s="41" t="s">
        <v>138</v>
      </c>
      <c r="B219" s="81">
        <v>7100000</v>
      </c>
    </row>
    <row r="220" spans="1:4" x14ac:dyDescent="0.2">
      <c r="A220" s="41" t="s">
        <v>632</v>
      </c>
      <c r="B220" s="81">
        <v>0</v>
      </c>
    </row>
    <row r="221" spans="1:4" x14ac:dyDescent="0.2">
      <c r="A221" s="41" t="s">
        <v>139</v>
      </c>
      <c r="B221" s="81">
        <v>29841924.780000001</v>
      </c>
    </row>
    <row r="222" spans="1:4" x14ac:dyDescent="0.2">
      <c r="A222" s="41" t="s">
        <v>633</v>
      </c>
      <c r="B222" s="81">
        <v>0</v>
      </c>
    </row>
    <row r="223" spans="1:4" x14ac:dyDescent="0.2">
      <c r="A223" s="41" t="s">
        <v>634</v>
      </c>
      <c r="B223" s="81">
        <v>0</v>
      </c>
    </row>
    <row r="224" spans="1:4" x14ac:dyDescent="0.2">
      <c r="A224" s="41" t="s">
        <v>341</v>
      </c>
      <c r="B224" s="81">
        <v>1000000</v>
      </c>
    </row>
    <row r="225" spans="1:4" ht="15.75" x14ac:dyDescent="0.2">
      <c r="A225" s="40" t="s">
        <v>635</v>
      </c>
      <c r="B225" s="82">
        <f>SUM(B226:B228)</f>
        <v>0</v>
      </c>
    </row>
    <row r="226" spans="1:4" x14ac:dyDescent="0.2">
      <c r="A226" s="41" t="s">
        <v>636</v>
      </c>
      <c r="B226" s="81">
        <v>0</v>
      </c>
    </row>
    <row r="227" spans="1:4" x14ac:dyDescent="0.2">
      <c r="A227" s="41" t="s">
        <v>637</v>
      </c>
      <c r="B227" s="81">
        <v>0</v>
      </c>
    </row>
    <row r="228" spans="1:4" x14ac:dyDescent="0.2">
      <c r="A228" s="41" t="s">
        <v>638</v>
      </c>
      <c r="B228" s="81">
        <v>0</v>
      </c>
    </row>
    <row r="229" spans="1:4" ht="31.5" x14ac:dyDescent="0.2">
      <c r="A229" s="40" t="s">
        <v>639</v>
      </c>
      <c r="B229" s="82">
        <f>SUM(B230:B236)</f>
        <v>163520000</v>
      </c>
    </row>
    <row r="230" spans="1:4" x14ac:dyDescent="0.2">
      <c r="A230" s="41" t="s">
        <v>640</v>
      </c>
      <c r="B230" s="81">
        <v>0</v>
      </c>
    </row>
    <row r="231" spans="1:4" x14ac:dyDescent="0.2">
      <c r="A231" s="41" t="s">
        <v>641</v>
      </c>
      <c r="B231" s="81">
        <v>0</v>
      </c>
    </row>
    <row r="232" spans="1:4" x14ac:dyDescent="0.2">
      <c r="A232" s="41" t="s">
        <v>642</v>
      </c>
      <c r="B232" s="81">
        <v>0</v>
      </c>
    </row>
    <row r="233" spans="1:4" ht="30" x14ac:dyDescent="0.2">
      <c r="A233" s="41" t="s">
        <v>643</v>
      </c>
      <c r="B233" s="81">
        <v>0</v>
      </c>
    </row>
    <row r="234" spans="1:4" ht="30" x14ac:dyDescent="0.2">
      <c r="A234" s="41" t="s">
        <v>644</v>
      </c>
      <c r="B234" s="81">
        <v>0</v>
      </c>
    </row>
    <row r="235" spans="1:4" x14ac:dyDescent="0.2">
      <c r="A235" s="41" t="s">
        <v>645</v>
      </c>
      <c r="B235" s="81">
        <v>0</v>
      </c>
    </row>
    <row r="236" spans="1:4" x14ac:dyDescent="0.2">
      <c r="A236" s="41" t="s">
        <v>140</v>
      </c>
      <c r="B236" s="81">
        <v>163520000</v>
      </c>
      <c r="D236" s="38"/>
    </row>
    <row r="237" spans="1:4" ht="15.75" x14ac:dyDescent="0.2">
      <c r="A237" s="40" t="s">
        <v>646</v>
      </c>
      <c r="B237" s="82">
        <f>SUM(B238:B238)</f>
        <v>0</v>
      </c>
    </row>
    <row r="238" spans="1:4" x14ac:dyDescent="0.2">
      <c r="A238" s="41" t="s">
        <v>647</v>
      </c>
      <c r="B238" s="81">
        <v>0</v>
      </c>
    </row>
    <row r="239" spans="1:4" ht="15.75" x14ac:dyDescent="0.2">
      <c r="A239" s="40" t="s">
        <v>648</v>
      </c>
      <c r="B239" s="82">
        <f>SUM(B240:B244)</f>
        <v>0</v>
      </c>
    </row>
    <row r="240" spans="1:4" x14ac:dyDescent="0.2">
      <c r="A240" s="41" t="s">
        <v>649</v>
      </c>
      <c r="B240" s="81">
        <v>0</v>
      </c>
    </row>
    <row r="241" spans="1:2" x14ac:dyDescent="0.2">
      <c r="A241" s="41" t="s">
        <v>650</v>
      </c>
      <c r="B241" s="81">
        <v>0</v>
      </c>
    </row>
    <row r="242" spans="1:2" x14ac:dyDescent="0.2">
      <c r="A242" s="41" t="s">
        <v>651</v>
      </c>
      <c r="B242" s="81">
        <v>0</v>
      </c>
    </row>
    <row r="243" spans="1:2" x14ac:dyDescent="0.2">
      <c r="A243" s="41" t="s">
        <v>652</v>
      </c>
      <c r="B243" s="81">
        <v>0</v>
      </c>
    </row>
    <row r="244" spans="1:2" x14ac:dyDescent="0.2">
      <c r="A244" s="41" t="s">
        <v>653</v>
      </c>
      <c r="B244" s="81">
        <v>0</v>
      </c>
    </row>
    <row r="245" spans="1:2" ht="15.75" x14ac:dyDescent="0.2">
      <c r="A245" s="40" t="s">
        <v>654</v>
      </c>
      <c r="B245" s="82">
        <f>SUM(B246:B248)</f>
        <v>0</v>
      </c>
    </row>
    <row r="246" spans="1:2" x14ac:dyDescent="0.2">
      <c r="A246" s="41" t="s">
        <v>655</v>
      </c>
      <c r="B246" s="81">
        <v>0</v>
      </c>
    </row>
    <row r="247" spans="1:2" x14ac:dyDescent="0.2">
      <c r="A247" s="41" t="s">
        <v>656</v>
      </c>
      <c r="B247" s="81">
        <v>0</v>
      </c>
    </row>
    <row r="248" spans="1:2" x14ac:dyDescent="0.2">
      <c r="A248" s="41" t="s">
        <v>657</v>
      </c>
      <c r="B248" s="81">
        <v>0</v>
      </c>
    </row>
    <row r="249" spans="1:2" ht="15.75" x14ac:dyDescent="0.2">
      <c r="A249" s="42" t="s">
        <v>141</v>
      </c>
      <c r="B249" s="80">
        <f>B250+B257+B262+B265+B272+B274+B283+B293+B298</f>
        <v>224295315.45000002</v>
      </c>
    </row>
    <row r="250" spans="1:2" ht="15.75" x14ac:dyDescent="0.2">
      <c r="A250" s="40" t="s">
        <v>658</v>
      </c>
      <c r="B250" s="82">
        <f>SUM(B251:B256)</f>
        <v>50035129.57</v>
      </c>
    </row>
    <row r="251" spans="1:2" x14ac:dyDescent="0.2">
      <c r="A251" s="41" t="s">
        <v>142</v>
      </c>
      <c r="B251" s="81">
        <v>5910865.25</v>
      </c>
    </row>
    <row r="252" spans="1:2" x14ac:dyDescent="0.2">
      <c r="A252" s="41" t="s">
        <v>143</v>
      </c>
      <c r="B252" s="81">
        <v>1806696</v>
      </c>
    </row>
    <row r="253" spans="1:2" x14ac:dyDescent="0.2">
      <c r="A253" s="41" t="s">
        <v>659</v>
      </c>
      <c r="B253" s="81">
        <v>0</v>
      </c>
    </row>
    <row r="254" spans="1:2" x14ac:dyDescent="0.2">
      <c r="A254" s="41" t="s">
        <v>660</v>
      </c>
      <c r="B254" s="81">
        <v>0</v>
      </c>
    </row>
    <row r="255" spans="1:2" x14ac:dyDescent="0.2">
      <c r="A255" s="41" t="s">
        <v>144</v>
      </c>
      <c r="B255" s="81">
        <v>37870954.719999999</v>
      </c>
    </row>
    <row r="256" spans="1:2" x14ac:dyDescent="0.2">
      <c r="A256" s="41" t="s">
        <v>145</v>
      </c>
      <c r="B256" s="81">
        <v>4446613.5999999996</v>
      </c>
    </row>
    <row r="257" spans="1:2" ht="15.75" x14ac:dyDescent="0.2">
      <c r="A257" s="40" t="s">
        <v>661</v>
      </c>
      <c r="B257" s="82">
        <f>SUM(B258:B261)</f>
        <v>3861745.13</v>
      </c>
    </row>
    <row r="258" spans="1:2" x14ac:dyDescent="0.2">
      <c r="A258" s="41" t="s">
        <v>146</v>
      </c>
      <c r="B258" s="81">
        <v>788179.56</v>
      </c>
    </row>
    <row r="259" spans="1:2" x14ac:dyDescent="0.2">
      <c r="A259" s="41" t="s">
        <v>342</v>
      </c>
      <c r="B259" s="81">
        <v>1250000</v>
      </c>
    </row>
    <row r="260" spans="1:2" x14ac:dyDescent="0.2">
      <c r="A260" s="41" t="s">
        <v>147</v>
      </c>
      <c r="B260" s="81">
        <v>1000565.5700000001</v>
      </c>
    </row>
    <row r="261" spans="1:2" x14ac:dyDescent="0.2">
      <c r="A261" s="41" t="s">
        <v>148</v>
      </c>
      <c r="B261" s="81">
        <v>823000</v>
      </c>
    </row>
    <row r="262" spans="1:2" ht="15.75" x14ac:dyDescent="0.2">
      <c r="A262" s="40" t="s">
        <v>662</v>
      </c>
      <c r="B262" s="82">
        <f>SUM(B263:B264)</f>
        <v>1987834</v>
      </c>
    </row>
    <row r="263" spans="1:2" x14ac:dyDescent="0.2">
      <c r="A263" s="41" t="s">
        <v>149</v>
      </c>
      <c r="B263" s="81">
        <v>887834</v>
      </c>
    </row>
    <row r="264" spans="1:2" x14ac:dyDescent="0.2">
      <c r="A264" s="41" t="s">
        <v>150</v>
      </c>
      <c r="B264" s="81">
        <v>1100000</v>
      </c>
    </row>
    <row r="265" spans="1:2" ht="15.75" x14ac:dyDescent="0.2">
      <c r="A265" s="40" t="s">
        <v>663</v>
      </c>
      <c r="B265" s="82">
        <f>SUM(B266:B271)</f>
        <v>68456200</v>
      </c>
    </row>
    <row r="266" spans="1:2" x14ac:dyDescent="0.2">
      <c r="A266" s="41" t="s">
        <v>151</v>
      </c>
      <c r="B266" s="81">
        <v>68141200</v>
      </c>
    </row>
    <row r="267" spans="1:2" x14ac:dyDescent="0.2">
      <c r="A267" s="41" t="s">
        <v>664</v>
      </c>
      <c r="B267" s="81">
        <v>0</v>
      </c>
    </row>
    <row r="268" spans="1:2" x14ac:dyDescent="0.2">
      <c r="A268" s="41" t="s">
        <v>665</v>
      </c>
      <c r="B268" s="81">
        <v>0</v>
      </c>
    </row>
    <row r="269" spans="1:2" x14ac:dyDescent="0.2">
      <c r="A269" s="41" t="s">
        <v>666</v>
      </c>
      <c r="B269" s="81">
        <v>0</v>
      </c>
    </row>
    <row r="270" spans="1:2" x14ac:dyDescent="0.2">
      <c r="A270" s="41" t="s">
        <v>667</v>
      </c>
      <c r="B270" s="81">
        <v>0</v>
      </c>
    </row>
    <row r="271" spans="1:2" x14ac:dyDescent="0.2">
      <c r="A271" s="41" t="s">
        <v>343</v>
      </c>
      <c r="B271" s="81">
        <v>315000</v>
      </c>
    </row>
    <row r="272" spans="1:2" ht="15.75" x14ac:dyDescent="0.2">
      <c r="A272" s="40" t="s">
        <v>344</v>
      </c>
      <c r="B272" s="82">
        <f>SUM(B273:B273)</f>
        <v>3000000</v>
      </c>
    </row>
    <row r="273" spans="1:2" x14ac:dyDescent="0.2">
      <c r="A273" s="41" t="s">
        <v>345</v>
      </c>
      <c r="B273" s="81">
        <v>3000000</v>
      </c>
    </row>
    <row r="274" spans="1:2" ht="15.75" x14ac:dyDescent="0.2">
      <c r="A274" s="40" t="s">
        <v>668</v>
      </c>
      <c r="B274" s="82">
        <f>SUM(B275:B282)</f>
        <v>66795795.07</v>
      </c>
    </row>
    <row r="275" spans="1:2" x14ac:dyDescent="0.2">
      <c r="A275" s="41" t="s">
        <v>669</v>
      </c>
      <c r="B275" s="81">
        <v>0</v>
      </c>
    </row>
    <row r="276" spans="1:2" x14ac:dyDescent="0.2">
      <c r="A276" s="41" t="s">
        <v>152</v>
      </c>
      <c r="B276" s="81">
        <v>5000938.09</v>
      </c>
    </row>
    <row r="277" spans="1:2" x14ac:dyDescent="0.2">
      <c r="A277" s="41" t="s">
        <v>670</v>
      </c>
      <c r="B277" s="81">
        <v>0</v>
      </c>
    </row>
    <row r="278" spans="1:2" ht="30" x14ac:dyDescent="0.2">
      <c r="A278" s="41" t="s">
        <v>153</v>
      </c>
      <c r="B278" s="81">
        <v>9718342.8399999999</v>
      </c>
    </row>
    <row r="279" spans="1:2" x14ac:dyDescent="0.2">
      <c r="A279" s="41" t="s">
        <v>154</v>
      </c>
      <c r="B279" s="81">
        <v>27200720</v>
      </c>
    </row>
    <row r="280" spans="1:2" x14ac:dyDescent="0.2">
      <c r="A280" s="41" t="s">
        <v>155</v>
      </c>
      <c r="B280" s="81">
        <v>2621662.7600000002</v>
      </c>
    </row>
    <row r="281" spans="1:2" x14ac:dyDescent="0.2">
      <c r="A281" s="41" t="s">
        <v>156</v>
      </c>
      <c r="B281" s="81">
        <v>9760039.4499999993</v>
      </c>
    </row>
    <row r="282" spans="1:2" x14ac:dyDescent="0.2">
      <c r="A282" s="41" t="s">
        <v>157</v>
      </c>
      <c r="B282" s="81">
        <v>12494091.93</v>
      </c>
    </row>
    <row r="283" spans="1:2" ht="15.75" x14ac:dyDescent="0.2">
      <c r="A283" s="40" t="s">
        <v>671</v>
      </c>
      <c r="B283" s="82">
        <f>SUM(B284:B292)</f>
        <v>0</v>
      </c>
    </row>
    <row r="284" spans="1:2" x14ac:dyDescent="0.2">
      <c r="A284" s="41" t="s">
        <v>672</v>
      </c>
      <c r="B284" s="81">
        <v>0</v>
      </c>
    </row>
    <row r="285" spans="1:2" x14ac:dyDescent="0.2">
      <c r="A285" s="41" t="s">
        <v>673</v>
      </c>
      <c r="B285" s="81">
        <v>0</v>
      </c>
    </row>
    <row r="286" spans="1:2" x14ac:dyDescent="0.2">
      <c r="A286" s="41" t="s">
        <v>674</v>
      </c>
      <c r="B286" s="81">
        <v>0</v>
      </c>
    </row>
    <row r="287" spans="1:2" x14ac:dyDescent="0.2">
      <c r="A287" s="41" t="s">
        <v>675</v>
      </c>
      <c r="B287" s="81">
        <v>0</v>
      </c>
    </row>
    <row r="288" spans="1:2" x14ac:dyDescent="0.2">
      <c r="A288" s="41" t="s">
        <v>676</v>
      </c>
      <c r="B288" s="81">
        <v>0</v>
      </c>
    </row>
    <row r="289" spans="1:2" x14ac:dyDescent="0.2">
      <c r="A289" s="41" t="s">
        <v>677</v>
      </c>
      <c r="B289" s="81">
        <v>0</v>
      </c>
    </row>
    <row r="290" spans="1:2" x14ac:dyDescent="0.2">
      <c r="A290" s="41" t="s">
        <v>678</v>
      </c>
      <c r="B290" s="81">
        <v>0</v>
      </c>
    </row>
    <row r="291" spans="1:2" x14ac:dyDescent="0.2">
      <c r="A291" s="41" t="s">
        <v>679</v>
      </c>
      <c r="B291" s="81">
        <v>0</v>
      </c>
    </row>
    <row r="292" spans="1:2" x14ac:dyDescent="0.2">
      <c r="A292" s="41" t="s">
        <v>680</v>
      </c>
      <c r="B292" s="81">
        <v>0</v>
      </c>
    </row>
    <row r="293" spans="1:2" ht="15.75" x14ac:dyDescent="0.2">
      <c r="A293" s="40" t="s">
        <v>681</v>
      </c>
      <c r="B293" s="82">
        <f>SUM(B294:B297)</f>
        <v>0</v>
      </c>
    </row>
    <row r="294" spans="1:2" x14ac:dyDescent="0.2">
      <c r="A294" s="41" t="s">
        <v>682</v>
      </c>
      <c r="B294" s="81">
        <v>0</v>
      </c>
    </row>
    <row r="295" spans="1:2" x14ac:dyDescent="0.2">
      <c r="A295" s="41" t="s">
        <v>683</v>
      </c>
      <c r="B295" s="81">
        <v>0</v>
      </c>
    </row>
    <row r="296" spans="1:2" x14ac:dyDescent="0.2">
      <c r="A296" s="41" t="s">
        <v>684</v>
      </c>
      <c r="B296" s="81">
        <v>0</v>
      </c>
    </row>
    <row r="297" spans="1:2" x14ac:dyDescent="0.2">
      <c r="A297" s="41" t="s">
        <v>685</v>
      </c>
      <c r="B297" s="81">
        <v>0</v>
      </c>
    </row>
    <row r="298" spans="1:2" ht="15.75" x14ac:dyDescent="0.2">
      <c r="A298" s="40" t="s">
        <v>686</v>
      </c>
      <c r="B298" s="82">
        <f>SUM(B299:B307)</f>
        <v>30158611.680000003</v>
      </c>
    </row>
    <row r="299" spans="1:2" x14ac:dyDescent="0.2">
      <c r="A299" s="41" t="s">
        <v>158</v>
      </c>
      <c r="B299" s="81">
        <v>8641698.620000001</v>
      </c>
    </row>
    <row r="300" spans="1:2" x14ac:dyDescent="0.2">
      <c r="A300" s="41" t="s">
        <v>687</v>
      </c>
      <c r="B300" s="81">
        <v>0</v>
      </c>
    </row>
    <row r="301" spans="1:2" x14ac:dyDescent="0.2">
      <c r="A301" s="41" t="s">
        <v>688</v>
      </c>
      <c r="B301" s="81">
        <v>0</v>
      </c>
    </row>
    <row r="302" spans="1:2" x14ac:dyDescent="0.2">
      <c r="A302" s="41" t="s">
        <v>689</v>
      </c>
      <c r="B302" s="81">
        <v>0</v>
      </c>
    </row>
    <row r="303" spans="1:2" x14ac:dyDescent="0.2">
      <c r="A303" s="41" t="s">
        <v>159</v>
      </c>
      <c r="B303" s="81">
        <v>21272159.460000001</v>
      </c>
    </row>
    <row r="304" spans="1:2" x14ac:dyDescent="0.2">
      <c r="A304" s="41" t="s">
        <v>690</v>
      </c>
      <c r="B304" s="81">
        <v>0</v>
      </c>
    </row>
    <row r="305" spans="1:4" x14ac:dyDescent="0.2">
      <c r="A305" s="41" t="s">
        <v>160</v>
      </c>
      <c r="B305" s="81">
        <v>244753.6</v>
      </c>
    </row>
    <row r="306" spans="1:4" x14ac:dyDescent="0.2">
      <c r="A306" s="41" t="s">
        <v>691</v>
      </c>
      <c r="B306" s="81">
        <v>0</v>
      </c>
    </row>
    <row r="307" spans="1:4" x14ac:dyDescent="0.2">
      <c r="A307" s="41" t="s">
        <v>692</v>
      </c>
      <c r="B307" s="81">
        <v>0</v>
      </c>
    </row>
    <row r="308" spans="1:4" ht="15.75" x14ac:dyDescent="0.2">
      <c r="A308" s="42" t="s">
        <v>161</v>
      </c>
      <c r="B308" s="80">
        <f>B309+B318+B327</f>
        <v>1385488471</v>
      </c>
    </row>
    <row r="309" spans="1:4" ht="15.75" x14ac:dyDescent="0.2">
      <c r="A309" s="40" t="s">
        <v>162</v>
      </c>
      <c r="B309" s="82">
        <f>SUM(B310:B317)</f>
        <v>1385488471</v>
      </c>
    </row>
    <row r="310" spans="1:4" x14ac:dyDescent="0.2">
      <c r="A310" s="41" t="s">
        <v>693</v>
      </c>
      <c r="B310" s="81">
        <v>0</v>
      </c>
    </row>
    <row r="311" spans="1:4" x14ac:dyDescent="0.2">
      <c r="A311" s="41" t="s">
        <v>694</v>
      </c>
      <c r="B311" s="81">
        <v>0</v>
      </c>
    </row>
    <row r="312" spans="1:4" ht="30" x14ac:dyDescent="0.2">
      <c r="A312" s="41" t="s">
        <v>695</v>
      </c>
      <c r="B312" s="81">
        <v>0</v>
      </c>
    </row>
    <row r="313" spans="1:4" x14ac:dyDescent="0.2">
      <c r="A313" s="41" t="s">
        <v>696</v>
      </c>
      <c r="B313" s="81">
        <v>0</v>
      </c>
    </row>
    <row r="314" spans="1:4" x14ac:dyDescent="0.2">
      <c r="A314" s="41" t="s">
        <v>163</v>
      </c>
      <c r="B314" s="81">
        <v>1385488471</v>
      </c>
      <c r="D314" s="38"/>
    </row>
    <row r="315" spans="1:4" x14ac:dyDescent="0.2">
      <c r="A315" s="41" t="s">
        <v>697</v>
      </c>
      <c r="B315" s="81">
        <v>0</v>
      </c>
    </row>
    <row r="316" spans="1:4" x14ac:dyDescent="0.2">
      <c r="A316" s="41" t="s">
        <v>698</v>
      </c>
      <c r="B316" s="81">
        <v>0</v>
      </c>
    </row>
    <row r="317" spans="1:4" x14ac:dyDescent="0.2">
      <c r="A317" s="41" t="s">
        <v>699</v>
      </c>
      <c r="B317" s="81">
        <v>0</v>
      </c>
    </row>
    <row r="318" spans="1:4" ht="15.75" x14ac:dyDescent="0.2">
      <c r="A318" s="40" t="s">
        <v>700</v>
      </c>
      <c r="B318" s="82">
        <f>SUM(B319:B326)</f>
        <v>0</v>
      </c>
    </row>
    <row r="319" spans="1:4" x14ac:dyDescent="0.2">
      <c r="A319" s="41" t="s">
        <v>701</v>
      </c>
      <c r="B319" s="81">
        <v>0</v>
      </c>
    </row>
    <row r="320" spans="1:4" x14ac:dyDescent="0.2">
      <c r="A320" s="41" t="s">
        <v>702</v>
      </c>
      <c r="B320" s="81">
        <v>0</v>
      </c>
    </row>
    <row r="321" spans="1:2" ht="30" x14ac:dyDescent="0.2">
      <c r="A321" s="41" t="s">
        <v>703</v>
      </c>
      <c r="B321" s="81">
        <v>0</v>
      </c>
    </row>
    <row r="322" spans="1:2" x14ac:dyDescent="0.2">
      <c r="A322" s="41" t="s">
        <v>704</v>
      </c>
      <c r="B322" s="81">
        <v>0</v>
      </c>
    </row>
    <row r="323" spans="1:2" x14ac:dyDescent="0.2">
      <c r="A323" s="41" t="s">
        <v>705</v>
      </c>
      <c r="B323" s="81">
        <v>0</v>
      </c>
    </row>
    <row r="324" spans="1:2" x14ac:dyDescent="0.2">
      <c r="A324" s="41" t="s">
        <v>706</v>
      </c>
      <c r="B324" s="81">
        <v>0</v>
      </c>
    </row>
    <row r="325" spans="1:2" x14ac:dyDescent="0.2">
      <c r="A325" s="41" t="s">
        <v>707</v>
      </c>
      <c r="B325" s="81">
        <v>0</v>
      </c>
    </row>
    <row r="326" spans="1:2" x14ac:dyDescent="0.2">
      <c r="A326" s="41" t="s">
        <v>708</v>
      </c>
      <c r="B326" s="81">
        <v>0</v>
      </c>
    </row>
    <row r="327" spans="1:2" ht="15.75" x14ac:dyDescent="0.2">
      <c r="A327" s="40" t="s">
        <v>709</v>
      </c>
      <c r="B327" s="82">
        <f>SUM(B328:B329)</f>
        <v>0</v>
      </c>
    </row>
    <row r="328" spans="1:2" ht="30" x14ac:dyDescent="0.2">
      <c r="A328" s="41" t="s">
        <v>710</v>
      </c>
      <c r="B328" s="81">
        <v>0</v>
      </c>
    </row>
    <row r="329" spans="1:2" ht="30" x14ac:dyDescent="0.2">
      <c r="A329" s="41" t="s">
        <v>711</v>
      </c>
      <c r="B329" s="81">
        <v>0</v>
      </c>
    </row>
    <row r="330" spans="1:2" ht="15.75" x14ac:dyDescent="0.2">
      <c r="A330" s="42" t="s">
        <v>349</v>
      </c>
      <c r="B330" s="80">
        <v>110948241.95999999</v>
      </c>
    </row>
    <row r="331" spans="1:2" ht="31.5" x14ac:dyDescent="0.2">
      <c r="A331" s="40" t="s">
        <v>712</v>
      </c>
      <c r="B331" s="82">
        <v>0</v>
      </c>
    </row>
    <row r="332" spans="1:2" ht="30" x14ac:dyDescent="0.2">
      <c r="A332" s="41" t="s">
        <v>713</v>
      </c>
      <c r="B332" s="81">
        <v>0</v>
      </c>
    </row>
    <row r="333" spans="1:2" ht="30" x14ac:dyDescent="0.2">
      <c r="A333" s="41" t="s">
        <v>714</v>
      </c>
      <c r="B333" s="81">
        <v>0</v>
      </c>
    </row>
    <row r="334" spans="1:2" ht="15.75" x14ac:dyDescent="0.2">
      <c r="A334" s="40" t="s">
        <v>715</v>
      </c>
      <c r="B334" s="82">
        <v>0</v>
      </c>
    </row>
    <row r="335" spans="1:2" ht="30" x14ac:dyDescent="0.2">
      <c r="A335" s="41" t="s">
        <v>716</v>
      </c>
      <c r="B335" s="81">
        <v>0</v>
      </c>
    </row>
    <row r="336" spans="1:2" ht="30" x14ac:dyDescent="0.2">
      <c r="A336" s="41" t="s">
        <v>717</v>
      </c>
      <c r="B336" s="81">
        <v>0</v>
      </c>
    </row>
    <row r="337" spans="1:2" ht="30" x14ac:dyDescent="0.2">
      <c r="A337" s="41" t="s">
        <v>718</v>
      </c>
      <c r="B337" s="81">
        <v>0</v>
      </c>
    </row>
    <row r="338" spans="1:2" ht="30" x14ac:dyDescent="0.2">
      <c r="A338" s="41" t="s">
        <v>719</v>
      </c>
      <c r="B338" s="81">
        <v>0</v>
      </c>
    </row>
    <row r="339" spans="1:2" ht="30" x14ac:dyDescent="0.2">
      <c r="A339" s="41" t="s">
        <v>720</v>
      </c>
      <c r="B339" s="81">
        <v>0</v>
      </c>
    </row>
    <row r="340" spans="1:2" ht="30" x14ac:dyDescent="0.2">
      <c r="A340" s="41" t="s">
        <v>721</v>
      </c>
      <c r="B340" s="81">
        <v>0</v>
      </c>
    </row>
    <row r="341" spans="1:2" ht="30" x14ac:dyDescent="0.2">
      <c r="A341" s="41" t="s">
        <v>722</v>
      </c>
      <c r="B341" s="81">
        <v>0</v>
      </c>
    </row>
    <row r="342" spans="1:2" ht="30" x14ac:dyDescent="0.2">
      <c r="A342" s="41" t="s">
        <v>723</v>
      </c>
      <c r="B342" s="81">
        <v>0</v>
      </c>
    </row>
    <row r="343" spans="1:2" ht="30" x14ac:dyDescent="0.2">
      <c r="A343" s="41" t="s">
        <v>724</v>
      </c>
      <c r="B343" s="81">
        <v>0</v>
      </c>
    </row>
    <row r="344" spans="1:2" ht="15.75" x14ac:dyDescent="0.2">
      <c r="A344" s="40" t="s">
        <v>725</v>
      </c>
      <c r="B344" s="82">
        <v>0</v>
      </c>
    </row>
    <row r="345" spans="1:2" x14ac:dyDescent="0.2">
      <c r="A345" s="41" t="s">
        <v>726</v>
      </c>
      <c r="B345" s="81">
        <v>0</v>
      </c>
    </row>
    <row r="346" spans="1:2" x14ac:dyDescent="0.2">
      <c r="A346" s="41" t="s">
        <v>727</v>
      </c>
      <c r="B346" s="81">
        <v>0</v>
      </c>
    </row>
    <row r="347" spans="1:2" x14ac:dyDescent="0.2">
      <c r="A347" s="41" t="s">
        <v>728</v>
      </c>
      <c r="B347" s="81">
        <v>0</v>
      </c>
    </row>
    <row r="348" spans="1:2" x14ac:dyDescent="0.2">
      <c r="A348" s="41" t="s">
        <v>729</v>
      </c>
      <c r="B348" s="81">
        <v>0</v>
      </c>
    </row>
    <row r="349" spans="1:2" x14ac:dyDescent="0.2">
      <c r="A349" s="41" t="s">
        <v>730</v>
      </c>
      <c r="B349" s="81">
        <v>0</v>
      </c>
    </row>
    <row r="350" spans="1:2" x14ac:dyDescent="0.2">
      <c r="A350" s="41" t="s">
        <v>731</v>
      </c>
      <c r="B350" s="81">
        <v>0</v>
      </c>
    </row>
    <row r="351" spans="1:2" ht="15.75" x14ac:dyDescent="0.2">
      <c r="A351" s="40" t="s">
        <v>732</v>
      </c>
      <c r="B351" s="82">
        <v>0</v>
      </c>
    </row>
    <row r="352" spans="1:2" ht="30" x14ac:dyDescent="0.2">
      <c r="A352" s="41" t="s">
        <v>733</v>
      </c>
      <c r="B352" s="81">
        <v>0</v>
      </c>
    </row>
    <row r="353" spans="1:2" ht="30" x14ac:dyDescent="0.2">
      <c r="A353" s="41" t="s">
        <v>734</v>
      </c>
      <c r="B353" s="81">
        <v>0</v>
      </c>
    </row>
    <row r="354" spans="1:2" ht="30" x14ac:dyDescent="0.2">
      <c r="A354" s="41" t="s">
        <v>735</v>
      </c>
      <c r="B354" s="81">
        <v>0</v>
      </c>
    </row>
    <row r="355" spans="1:2" ht="30" x14ac:dyDescent="0.2">
      <c r="A355" s="41" t="s">
        <v>736</v>
      </c>
      <c r="B355" s="81">
        <v>0</v>
      </c>
    </row>
    <row r="356" spans="1:2" x14ac:dyDescent="0.2">
      <c r="A356" s="41" t="s">
        <v>737</v>
      </c>
      <c r="B356" s="81">
        <v>0</v>
      </c>
    </row>
    <row r="357" spans="1:2" x14ac:dyDescent="0.2">
      <c r="A357" s="41" t="s">
        <v>738</v>
      </c>
      <c r="B357" s="81">
        <v>0</v>
      </c>
    </row>
    <row r="358" spans="1:2" x14ac:dyDescent="0.2">
      <c r="A358" s="41" t="s">
        <v>739</v>
      </c>
      <c r="B358" s="81">
        <v>0</v>
      </c>
    </row>
    <row r="359" spans="1:2" x14ac:dyDescent="0.2">
      <c r="A359" s="41" t="s">
        <v>740</v>
      </c>
      <c r="B359" s="81">
        <v>0</v>
      </c>
    </row>
    <row r="360" spans="1:2" x14ac:dyDescent="0.2">
      <c r="A360" s="41" t="s">
        <v>741</v>
      </c>
      <c r="B360" s="81">
        <v>0</v>
      </c>
    </row>
    <row r="361" spans="1:2" ht="31.5" x14ac:dyDescent="0.2">
      <c r="A361" s="40" t="s">
        <v>742</v>
      </c>
      <c r="B361" s="82">
        <v>0</v>
      </c>
    </row>
    <row r="362" spans="1:2" x14ac:dyDescent="0.2">
      <c r="A362" s="41" t="s">
        <v>743</v>
      </c>
      <c r="B362" s="81">
        <v>0</v>
      </c>
    </row>
    <row r="363" spans="1:2" x14ac:dyDescent="0.2">
      <c r="A363" s="41" t="s">
        <v>744</v>
      </c>
      <c r="B363" s="81">
        <v>0</v>
      </c>
    </row>
    <row r="364" spans="1:2" x14ac:dyDescent="0.2">
      <c r="A364" s="41" t="s">
        <v>745</v>
      </c>
      <c r="B364" s="81">
        <v>0</v>
      </c>
    </row>
    <row r="365" spans="1:2" x14ac:dyDescent="0.2">
      <c r="A365" s="41" t="s">
        <v>746</v>
      </c>
      <c r="B365" s="81">
        <v>0</v>
      </c>
    </row>
    <row r="366" spans="1:2" x14ac:dyDescent="0.2">
      <c r="A366" s="41" t="s">
        <v>747</v>
      </c>
      <c r="B366" s="81">
        <v>0</v>
      </c>
    </row>
    <row r="367" spans="1:2" x14ac:dyDescent="0.2">
      <c r="A367" s="41" t="s">
        <v>748</v>
      </c>
      <c r="B367" s="81">
        <v>0</v>
      </c>
    </row>
    <row r="368" spans="1:2" x14ac:dyDescent="0.2">
      <c r="A368" s="41" t="s">
        <v>749</v>
      </c>
      <c r="B368" s="81">
        <v>0</v>
      </c>
    </row>
    <row r="369" spans="1:2" x14ac:dyDescent="0.2">
      <c r="A369" s="41" t="s">
        <v>750</v>
      </c>
      <c r="B369" s="81">
        <v>0</v>
      </c>
    </row>
    <row r="370" spans="1:2" x14ac:dyDescent="0.2">
      <c r="A370" s="41" t="s">
        <v>751</v>
      </c>
      <c r="B370" s="81">
        <v>0</v>
      </c>
    </row>
    <row r="371" spans="1:2" ht="15.75" x14ac:dyDescent="0.2">
      <c r="A371" s="40" t="s">
        <v>752</v>
      </c>
      <c r="B371" s="82">
        <v>0</v>
      </c>
    </row>
    <row r="372" spans="1:2" x14ac:dyDescent="0.2">
      <c r="A372" s="41" t="s">
        <v>753</v>
      </c>
      <c r="B372" s="81">
        <v>0</v>
      </c>
    </row>
    <row r="373" spans="1:2" x14ac:dyDescent="0.2">
      <c r="A373" s="41" t="s">
        <v>754</v>
      </c>
      <c r="B373" s="81">
        <v>0</v>
      </c>
    </row>
    <row r="374" spans="1:2" ht="31.5" x14ac:dyDescent="0.2">
      <c r="A374" s="40" t="s">
        <v>346</v>
      </c>
      <c r="B374" s="82">
        <f>B375+B376</f>
        <v>110948241.95999999</v>
      </c>
    </row>
    <row r="375" spans="1:2" x14ac:dyDescent="0.2">
      <c r="A375" s="41" t="s">
        <v>347</v>
      </c>
      <c r="B375" s="81">
        <v>28458854</v>
      </c>
    </row>
    <row r="376" spans="1:2" x14ac:dyDescent="0.2">
      <c r="A376" s="41" t="s">
        <v>348</v>
      </c>
      <c r="B376" s="81">
        <v>82489387.959999993</v>
      </c>
    </row>
    <row r="377" spans="1:2" x14ac:dyDescent="0.2">
      <c r="A377" s="41" t="s">
        <v>755</v>
      </c>
      <c r="B377" s="81">
        <v>0</v>
      </c>
    </row>
    <row r="378" spans="1:2" ht="15.75" x14ac:dyDescent="0.2">
      <c r="A378" s="42" t="s">
        <v>756</v>
      </c>
      <c r="B378" s="80">
        <v>0</v>
      </c>
    </row>
    <row r="379" spans="1:2" ht="15.75" x14ac:dyDescent="0.2">
      <c r="A379" s="40" t="s">
        <v>757</v>
      </c>
      <c r="B379" s="82">
        <v>0</v>
      </c>
    </row>
    <row r="380" spans="1:2" x14ac:dyDescent="0.2">
      <c r="A380" s="41" t="s">
        <v>758</v>
      </c>
      <c r="B380" s="81">
        <v>0</v>
      </c>
    </row>
    <row r="381" spans="1:2" x14ac:dyDescent="0.2">
      <c r="A381" s="41" t="s">
        <v>759</v>
      </c>
      <c r="B381" s="81">
        <v>0</v>
      </c>
    </row>
    <row r="382" spans="1:2" x14ac:dyDescent="0.2">
      <c r="A382" s="41" t="s">
        <v>760</v>
      </c>
      <c r="B382" s="81">
        <v>0</v>
      </c>
    </row>
    <row r="383" spans="1:2" x14ac:dyDescent="0.2">
      <c r="A383" s="41" t="s">
        <v>761</v>
      </c>
      <c r="B383" s="81">
        <v>0</v>
      </c>
    </row>
    <row r="384" spans="1:2" x14ac:dyDescent="0.2">
      <c r="A384" s="41" t="s">
        <v>762</v>
      </c>
      <c r="B384" s="81">
        <v>0</v>
      </c>
    </row>
    <row r="385" spans="1:2" x14ac:dyDescent="0.2">
      <c r="A385" s="41" t="s">
        <v>763</v>
      </c>
      <c r="B385" s="81">
        <v>0</v>
      </c>
    </row>
    <row r="386" spans="1:2" ht="15.75" x14ac:dyDescent="0.2">
      <c r="A386" s="40" t="s">
        <v>764</v>
      </c>
      <c r="B386" s="82">
        <v>0</v>
      </c>
    </row>
    <row r="387" spans="1:2" x14ac:dyDescent="0.2">
      <c r="A387" s="41" t="s">
        <v>765</v>
      </c>
      <c r="B387" s="81">
        <v>0</v>
      </c>
    </row>
    <row r="388" spans="1:2" x14ac:dyDescent="0.2">
      <c r="A388" s="41" t="s">
        <v>766</v>
      </c>
      <c r="B388" s="81">
        <v>0</v>
      </c>
    </row>
    <row r="389" spans="1:2" x14ac:dyDescent="0.2">
      <c r="A389" s="41" t="s">
        <v>767</v>
      </c>
      <c r="B389" s="81">
        <v>0</v>
      </c>
    </row>
    <row r="390" spans="1:2" x14ac:dyDescent="0.2">
      <c r="A390" s="41" t="s">
        <v>768</v>
      </c>
      <c r="B390" s="81">
        <v>0</v>
      </c>
    </row>
    <row r="391" spans="1:2" ht="30" x14ac:dyDescent="0.2">
      <c r="A391" s="41" t="s">
        <v>769</v>
      </c>
      <c r="B391" s="81">
        <v>0</v>
      </c>
    </row>
    <row r="392" spans="1:2" ht="15.75" x14ac:dyDescent="0.2">
      <c r="A392" s="40" t="s">
        <v>770</v>
      </c>
      <c r="B392" s="82">
        <v>0</v>
      </c>
    </row>
    <row r="393" spans="1:2" x14ac:dyDescent="0.2">
      <c r="A393" s="41" t="s">
        <v>771</v>
      </c>
      <c r="B393" s="81">
        <v>0</v>
      </c>
    </row>
    <row r="394" spans="1:2" x14ac:dyDescent="0.2">
      <c r="A394" s="41" t="s">
        <v>772</v>
      </c>
      <c r="B394" s="81">
        <v>0</v>
      </c>
    </row>
    <row r="395" spans="1:2" x14ac:dyDescent="0.2">
      <c r="A395" s="41" t="s">
        <v>773</v>
      </c>
      <c r="B395" s="81">
        <v>0</v>
      </c>
    </row>
    <row r="396" spans="1:2" ht="15.75" x14ac:dyDescent="0.2">
      <c r="A396" s="42" t="s">
        <v>164</v>
      </c>
      <c r="B396" s="80">
        <v>225162042.94999999</v>
      </c>
    </row>
    <row r="397" spans="1:2" ht="15.75" x14ac:dyDescent="0.2">
      <c r="A397" s="40" t="s">
        <v>165</v>
      </c>
      <c r="B397" s="82">
        <f>+B406+B415+B418+B421+B423+B426</f>
        <v>141119094.92000002</v>
      </c>
    </row>
    <row r="398" spans="1:2" x14ac:dyDescent="0.2">
      <c r="A398" s="41" t="s">
        <v>166</v>
      </c>
      <c r="B398" s="81">
        <v>84042948.030000001</v>
      </c>
    </row>
    <row r="399" spans="1:2" x14ac:dyDescent="0.2">
      <c r="A399" s="41" t="s">
        <v>774</v>
      </c>
      <c r="B399" s="81">
        <v>0</v>
      </c>
    </row>
    <row r="400" spans="1:2" x14ac:dyDescent="0.2">
      <c r="A400" s="41" t="s">
        <v>775</v>
      </c>
      <c r="B400" s="81">
        <v>0</v>
      </c>
    </row>
    <row r="401" spans="1:2" x14ac:dyDescent="0.2">
      <c r="A401" s="41" t="s">
        <v>776</v>
      </c>
      <c r="B401" s="81">
        <v>0</v>
      </c>
    </row>
    <row r="402" spans="1:2" x14ac:dyDescent="0.2">
      <c r="A402" s="41" t="s">
        <v>777</v>
      </c>
      <c r="B402" s="81">
        <v>0</v>
      </c>
    </row>
    <row r="403" spans="1:2" x14ac:dyDescent="0.2">
      <c r="A403" s="41" t="s">
        <v>778</v>
      </c>
      <c r="B403" s="81">
        <v>0</v>
      </c>
    </row>
    <row r="404" spans="1:2" x14ac:dyDescent="0.2">
      <c r="A404" s="41" t="s">
        <v>779</v>
      </c>
      <c r="B404" s="81">
        <v>0</v>
      </c>
    </row>
    <row r="405" spans="1:2" x14ac:dyDescent="0.2">
      <c r="A405" s="41" t="s">
        <v>780</v>
      </c>
      <c r="B405" s="81">
        <v>0</v>
      </c>
    </row>
    <row r="406" spans="1:2" ht="15.75" x14ac:dyDescent="0.2">
      <c r="A406" s="40" t="s">
        <v>167</v>
      </c>
      <c r="B406" s="82">
        <v>138706104.92000002</v>
      </c>
    </row>
    <row r="407" spans="1:2" x14ac:dyDescent="0.2">
      <c r="A407" s="41" t="s">
        <v>168</v>
      </c>
      <c r="B407" s="81">
        <v>138706104.92000002</v>
      </c>
    </row>
    <row r="408" spans="1:2" x14ac:dyDescent="0.2">
      <c r="A408" s="41" t="s">
        <v>781</v>
      </c>
      <c r="B408" s="81">
        <v>0</v>
      </c>
    </row>
    <row r="409" spans="1:2" x14ac:dyDescent="0.2">
      <c r="A409" s="41" t="s">
        <v>782</v>
      </c>
      <c r="B409" s="81">
        <v>0</v>
      </c>
    </row>
    <row r="410" spans="1:2" x14ac:dyDescent="0.2">
      <c r="A410" s="41" t="s">
        <v>783</v>
      </c>
      <c r="B410" s="81">
        <v>0</v>
      </c>
    </row>
    <row r="411" spans="1:2" x14ac:dyDescent="0.2">
      <c r="A411" s="41" t="s">
        <v>784</v>
      </c>
      <c r="B411" s="81">
        <v>0</v>
      </c>
    </row>
    <row r="412" spans="1:2" x14ac:dyDescent="0.2">
      <c r="A412" s="41" t="s">
        <v>785</v>
      </c>
      <c r="B412" s="81">
        <v>0</v>
      </c>
    </row>
    <row r="413" spans="1:2" x14ac:dyDescent="0.2">
      <c r="A413" s="41" t="s">
        <v>786</v>
      </c>
      <c r="B413" s="81">
        <v>0</v>
      </c>
    </row>
    <row r="414" spans="1:2" x14ac:dyDescent="0.2">
      <c r="A414" s="41" t="s">
        <v>787</v>
      </c>
      <c r="B414" s="81">
        <v>0</v>
      </c>
    </row>
    <row r="415" spans="1:2" ht="15.75" x14ac:dyDescent="0.2">
      <c r="A415" s="40" t="s">
        <v>788</v>
      </c>
      <c r="B415" s="82">
        <v>0</v>
      </c>
    </row>
    <row r="416" spans="1:2" x14ac:dyDescent="0.2">
      <c r="A416" s="41" t="s">
        <v>789</v>
      </c>
      <c r="B416" s="81">
        <v>0</v>
      </c>
    </row>
    <row r="417" spans="1:2" x14ac:dyDescent="0.2">
      <c r="A417" s="41" t="s">
        <v>790</v>
      </c>
      <c r="B417" s="81">
        <v>0</v>
      </c>
    </row>
    <row r="418" spans="1:2" ht="15.75" x14ac:dyDescent="0.2">
      <c r="A418" s="40" t="s">
        <v>169</v>
      </c>
      <c r="B418" s="82">
        <v>2412990</v>
      </c>
    </row>
    <row r="419" spans="1:2" x14ac:dyDescent="0.2">
      <c r="A419" s="41" t="s">
        <v>170</v>
      </c>
      <c r="B419" s="81">
        <v>2412990</v>
      </c>
    </row>
    <row r="420" spans="1:2" x14ac:dyDescent="0.2">
      <c r="A420" s="41" t="s">
        <v>791</v>
      </c>
      <c r="B420" s="81">
        <v>0</v>
      </c>
    </row>
    <row r="421" spans="1:2" ht="15.75" x14ac:dyDescent="0.2">
      <c r="A421" s="40" t="s">
        <v>792</v>
      </c>
      <c r="B421" s="82">
        <v>0</v>
      </c>
    </row>
    <row r="422" spans="1:2" x14ac:dyDescent="0.2">
      <c r="A422" s="41" t="s">
        <v>793</v>
      </c>
      <c r="B422" s="81">
        <v>0</v>
      </c>
    </row>
    <row r="423" spans="1:2" ht="15.75" x14ac:dyDescent="0.2">
      <c r="A423" s="40" t="s">
        <v>794</v>
      </c>
      <c r="B423" s="82">
        <v>0</v>
      </c>
    </row>
    <row r="424" spans="1:2" x14ac:dyDescent="0.2">
      <c r="A424" s="41" t="s">
        <v>795</v>
      </c>
      <c r="B424" s="81">
        <v>0</v>
      </c>
    </row>
    <row r="425" spans="1:2" x14ac:dyDescent="0.2">
      <c r="A425" s="41" t="s">
        <v>796</v>
      </c>
      <c r="B425" s="81">
        <v>0</v>
      </c>
    </row>
    <row r="426" spans="1:2" ht="15.75" x14ac:dyDescent="0.2">
      <c r="A426" s="40" t="s">
        <v>797</v>
      </c>
      <c r="B426" s="82">
        <v>0</v>
      </c>
    </row>
    <row r="427" spans="1:2" x14ac:dyDescent="0.2">
      <c r="A427" s="41" t="s">
        <v>798</v>
      </c>
      <c r="B427" s="81">
        <v>0</v>
      </c>
    </row>
    <row r="428" spans="1:2" ht="16.5" thickBot="1" x14ac:dyDescent="0.25">
      <c r="A428" s="79" t="s">
        <v>171</v>
      </c>
      <c r="B428" s="103">
        <f>B2+B39+B104+B189+B249+B308+B330+B378+B396</f>
        <v>11896776214.350002</v>
      </c>
    </row>
  </sheetData>
  <mergeCells count="1">
    <mergeCell ref="A1:B1"/>
  </mergeCells>
  <pageMargins left="0.7" right="0.7" top="0.75" bottom="0.75" header="0.3" footer="0.3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32"/>
  <sheetViews>
    <sheetView showGridLines="0" workbookViewId="0">
      <selection activeCell="F20" sqref="F20"/>
    </sheetView>
  </sheetViews>
  <sheetFormatPr baseColWidth="10" defaultRowHeight="15" x14ac:dyDescent="0.2"/>
  <cols>
    <col min="1" max="1" width="49.42578125" style="43" bestFit="1" customWidth="1"/>
    <col min="2" max="2" width="20.7109375" style="92" customWidth="1"/>
    <col min="3" max="3" width="20.5703125" style="25" bestFit="1" customWidth="1"/>
    <col min="4" max="16384" width="11.42578125" style="25"/>
  </cols>
  <sheetData>
    <row r="1" spans="1:3" ht="15.75" x14ac:dyDescent="0.25">
      <c r="A1" s="191" t="s">
        <v>172</v>
      </c>
      <c r="B1" s="191"/>
      <c r="C1" s="191"/>
    </row>
    <row r="2" spans="1:3" ht="15.75" x14ac:dyDescent="0.25">
      <c r="A2" s="27" t="s">
        <v>173</v>
      </c>
      <c r="B2" s="28" t="s">
        <v>812</v>
      </c>
      <c r="C2" s="29" t="s">
        <v>174</v>
      </c>
    </row>
    <row r="3" spans="1:3" ht="31.5" x14ac:dyDescent="0.25">
      <c r="A3" s="30" t="s">
        <v>354</v>
      </c>
      <c r="B3" s="91"/>
      <c r="C3" s="32">
        <v>0</v>
      </c>
    </row>
    <row r="4" spans="1:3" x14ac:dyDescent="0.2">
      <c r="A4" s="33" t="s">
        <v>913</v>
      </c>
      <c r="B4" s="91" t="s">
        <v>175</v>
      </c>
      <c r="C4" s="34">
        <v>0</v>
      </c>
    </row>
    <row r="5" spans="1:3" x14ac:dyDescent="0.2">
      <c r="A5" s="33" t="s">
        <v>914</v>
      </c>
      <c r="B5" s="91" t="s">
        <v>176</v>
      </c>
      <c r="C5" s="34">
        <v>0</v>
      </c>
    </row>
    <row r="6" spans="1:3" ht="15.75" x14ac:dyDescent="0.25">
      <c r="A6" s="30" t="s">
        <v>355</v>
      </c>
      <c r="B6" s="91"/>
      <c r="C6" s="32">
        <f>+C7+C8+C9+C10+C11</f>
        <v>10384703549.410007</v>
      </c>
    </row>
    <row r="7" spans="1:3" x14ac:dyDescent="0.2">
      <c r="A7" s="33" t="s">
        <v>915</v>
      </c>
      <c r="B7" s="91" t="s">
        <v>177</v>
      </c>
      <c r="C7" s="35">
        <v>9191298625.1100082</v>
      </c>
    </row>
    <row r="8" spans="1:3" x14ac:dyDescent="0.2">
      <c r="A8" s="33" t="s">
        <v>916</v>
      </c>
      <c r="B8" s="91" t="s">
        <v>178</v>
      </c>
      <c r="C8" s="36">
        <v>585070921.86000001</v>
      </c>
    </row>
    <row r="9" spans="1:3" ht="30" x14ac:dyDescent="0.2">
      <c r="A9" s="33" t="s">
        <v>917</v>
      </c>
      <c r="B9" s="91" t="s">
        <v>179</v>
      </c>
      <c r="C9" s="36">
        <v>124454533.15000002</v>
      </c>
    </row>
    <row r="10" spans="1:3" x14ac:dyDescent="0.2">
      <c r="A10" s="33" t="s">
        <v>918</v>
      </c>
      <c r="B10" s="91" t="s">
        <v>180</v>
      </c>
      <c r="C10" s="36">
        <v>159358668.53999993</v>
      </c>
    </row>
    <row r="11" spans="1:3" x14ac:dyDescent="0.2">
      <c r="A11" s="33" t="s">
        <v>919</v>
      </c>
      <c r="B11" s="91" t="s">
        <v>181</v>
      </c>
      <c r="C11" s="36">
        <v>324520800.75000018</v>
      </c>
    </row>
    <row r="12" spans="1:3" ht="30" x14ac:dyDescent="0.2">
      <c r="A12" s="33" t="s">
        <v>920</v>
      </c>
      <c r="B12" s="91" t="s">
        <v>182</v>
      </c>
      <c r="C12" s="34">
        <v>0</v>
      </c>
    </row>
    <row r="13" spans="1:3" x14ac:dyDescent="0.2">
      <c r="A13" s="33" t="s">
        <v>921</v>
      </c>
      <c r="B13" s="91" t="s">
        <v>183</v>
      </c>
      <c r="C13" s="34">
        <v>0</v>
      </c>
    </row>
    <row r="14" spans="1:3" x14ac:dyDescent="0.2">
      <c r="A14" s="33" t="s">
        <v>922</v>
      </c>
      <c r="B14" s="91" t="s">
        <v>184</v>
      </c>
      <c r="C14" s="34">
        <v>0</v>
      </c>
    </row>
    <row r="15" spans="1:3" ht="15.75" x14ac:dyDescent="0.25">
      <c r="A15" s="30" t="s">
        <v>356</v>
      </c>
      <c r="B15" s="91"/>
      <c r="C15" s="32">
        <f>+C16+C17</f>
        <v>1512072664.9399998</v>
      </c>
    </row>
    <row r="16" spans="1:3" ht="30" x14ac:dyDescent="0.2">
      <c r="A16" s="33" t="s">
        <v>923</v>
      </c>
      <c r="B16" s="91" t="s">
        <v>185</v>
      </c>
      <c r="C16" s="36">
        <v>891209484.12</v>
      </c>
    </row>
    <row r="17" spans="1:3" ht="30" x14ac:dyDescent="0.2">
      <c r="A17" s="33" t="s">
        <v>924</v>
      </c>
      <c r="B17" s="91" t="s">
        <v>186</v>
      </c>
      <c r="C17" s="36">
        <v>620863180.81999981</v>
      </c>
    </row>
    <row r="18" spans="1:3" x14ac:dyDescent="0.2">
      <c r="A18" s="33" t="s">
        <v>925</v>
      </c>
      <c r="B18" s="91" t="s">
        <v>187</v>
      </c>
      <c r="C18" s="34">
        <v>0</v>
      </c>
    </row>
    <row r="19" spans="1:3" ht="15.75" x14ac:dyDescent="0.25">
      <c r="A19" s="30" t="s">
        <v>357</v>
      </c>
      <c r="B19" s="91"/>
      <c r="C19" s="32">
        <v>0</v>
      </c>
    </row>
    <row r="20" spans="1:3" ht="30" x14ac:dyDescent="0.2">
      <c r="A20" s="33" t="s">
        <v>926</v>
      </c>
      <c r="B20" s="91">
        <v>0</v>
      </c>
      <c r="C20" s="34">
        <v>0</v>
      </c>
    </row>
    <row r="21" spans="1:3" x14ac:dyDescent="0.2">
      <c r="A21" s="33" t="s">
        <v>927</v>
      </c>
      <c r="B21" s="91" t="s">
        <v>188</v>
      </c>
      <c r="C21" s="34">
        <v>0</v>
      </c>
    </row>
    <row r="22" spans="1:3" ht="15.75" x14ac:dyDescent="0.25">
      <c r="A22" s="30" t="s">
        <v>358</v>
      </c>
      <c r="B22" s="91"/>
      <c r="C22" s="32">
        <v>0</v>
      </c>
    </row>
    <row r="23" spans="1:3" x14ac:dyDescent="0.2">
      <c r="A23" s="33" t="s">
        <v>928</v>
      </c>
      <c r="B23" s="91" t="s">
        <v>189</v>
      </c>
      <c r="C23" s="34">
        <v>0</v>
      </c>
    </row>
    <row r="24" spans="1:3" x14ac:dyDescent="0.2">
      <c r="A24" s="33" t="s">
        <v>929</v>
      </c>
      <c r="B24" s="91" t="s">
        <v>190</v>
      </c>
      <c r="C24" s="34">
        <v>0</v>
      </c>
    </row>
    <row r="25" spans="1:3" x14ac:dyDescent="0.2">
      <c r="A25" s="33" t="s">
        <v>930</v>
      </c>
      <c r="B25" s="91" t="s">
        <v>191</v>
      </c>
      <c r="C25" s="34">
        <v>0</v>
      </c>
    </row>
    <row r="26" spans="1:3" ht="30" x14ac:dyDescent="0.2">
      <c r="A26" s="33" t="s">
        <v>931</v>
      </c>
      <c r="B26" s="91" t="s">
        <v>192</v>
      </c>
      <c r="C26" s="34">
        <v>0</v>
      </c>
    </row>
    <row r="27" spans="1:3" ht="31.5" x14ac:dyDescent="0.25">
      <c r="A27" s="30" t="s">
        <v>359</v>
      </c>
      <c r="B27" s="91"/>
      <c r="C27" s="32">
        <v>0</v>
      </c>
    </row>
    <row r="28" spans="1:3" x14ac:dyDescent="0.2">
      <c r="A28" s="33" t="s">
        <v>932</v>
      </c>
      <c r="B28" s="91" t="s">
        <v>193</v>
      </c>
      <c r="C28" s="34">
        <v>0</v>
      </c>
    </row>
    <row r="29" spans="1:3" ht="30" x14ac:dyDescent="0.2">
      <c r="A29" s="33" t="s">
        <v>933</v>
      </c>
      <c r="B29" s="91" t="s">
        <v>194</v>
      </c>
      <c r="C29" s="34">
        <v>0</v>
      </c>
    </row>
    <row r="30" spans="1:3" ht="30" x14ac:dyDescent="0.2">
      <c r="A30" s="33" t="s">
        <v>934</v>
      </c>
      <c r="B30" s="91" t="s">
        <v>195</v>
      </c>
      <c r="C30" s="34">
        <v>0</v>
      </c>
    </row>
    <row r="31" spans="1:3" x14ac:dyDescent="0.2">
      <c r="A31" s="33" t="s">
        <v>935</v>
      </c>
      <c r="B31" s="91" t="s">
        <v>196</v>
      </c>
      <c r="C31" s="34">
        <v>0</v>
      </c>
    </row>
    <row r="32" spans="1:3" ht="15.75" x14ac:dyDescent="0.25">
      <c r="A32" s="37" t="s">
        <v>353</v>
      </c>
      <c r="B32" s="91"/>
      <c r="C32" s="104">
        <f>+C6+C15</f>
        <v>11896776214.350008</v>
      </c>
    </row>
  </sheetData>
  <mergeCells count="1">
    <mergeCell ref="A1:C1"/>
  </mergeCells>
  <pageMargins left="0.7" right="0.7" top="0.75" bottom="0.75" header="0.3" footer="0.3"/>
  <pageSetup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0"/>
  <sheetViews>
    <sheetView showGridLines="0" zoomScaleNormal="100" workbookViewId="0">
      <selection activeCell="A10" sqref="A10"/>
    </sheetView>
  </sheetViews>
  <sheetFormatPr baseColWidth="10" defaultColWidth="36.140625" defaultRowHeight="15" x14ac:dyDescent="0.2"/>
  <cols>
    <col min="1" max="1" width="47.42578125" style="49" customWidth="1"/>
    <col min="2" max="2" width="42" style="76" customWidth="1"/>
    <col min="3" max="16384" width="36.140625" style="48"/>
  </cols>
  <sheetData>
    <row r="1" spans="1:3" ht="15.75" x14ac:dyDescent="0.25">
      <c r="A1" s="192" t="s">
        <v>228</v>
      </c>
      <c r="B1" s="192"/>
    </row>
    <row r="2" spans="1:3" ht="15.75" x14ac:dyDescent="0.25">
      <c r="A2" s="96" t="s">
        <v>229</v>
      </c>
      <c r="B2" s="93">
        <f>B3+B5+B10+B16+B18+B21+B25+B30</f>
        <v>5415530035.9099998</v>
      </c>
    </row>
    <row r="3" spans="1:3" x14ac:dyDescent="0.2">
      <c r="A3" s="94" t="s">
        <v>230</v>
      </c>
      <c r="B3" s="95">
        <f>B4</f>
        <v>47303794.969999984</v>
      </c>
      <c r="C3" s="102"/>
    </row>
    <row r="4" spans="1:3" x14ac:dyDescent="0.2">
      <c r="A4" s="94" t="s">
        <v>231</v>
      </c>
      <c r="B4" s="95">
        <v>47303794.969999984</v>
      </c>
      <c r="C4" s="102"/>
    </row>
    <row r="5" spans="1:3" x14ac:dyDescent="0.2">
      <c r="A5" s="94" t="s">
        <v>232</v>
      </c>
      <c r="B5" s="95">
        <f>SUM(B6:B9)</f>
        <v>341453697.36999995</v>
      </c>
      <c r="C5" s="102"/>
    </row>
    <row r="6" spans="1:3" x14ac:dyDescent="0.2">
      <c r="A6" s="94" t="s">
        <v>233</v>
      </c>
      <c r="B6" s="95">
        <v>277029635.68999994</v>
      </c>
      <c r="C6" s="102"/>
    </row>
    <row r="7" spans="1:3" x14ac:dyDescent="0.2">
      <c r="A7" s="94" t="s">
        <v>234</v>
      </c>
      <c r="B7" s="95">
        <v>57367789.57</v>
      </c>
      <c r="C7" s="102"/>
    </row>
    <row r="8" spans="1:3" x14ac:dyDescent="0.2">
      <c r="A8" s="94" t="s">
        <v>235</v>
      </c>
      <c r="B8" s="95">
        <v>0</v>
      </c>
      <c r="C8" s="102"/>
    </row>
    <row r="9" spans="1:3" x14ac:dyDescent="0.2">
      <c r="A9" s="94" t="s">
        <v>236</v>
      </c>
      <c r="B9" s="95">
        <v>7056272.1099999994</v>
      </c>
      <c r="C9" s="102"/>
    </row>
    <row r="10" spans="1:3" x14ac:dyDescent="0.2">
      <c r="A10" s="94" t="s">
        <v>1078</v>
      </c>
      <c r="B10" s="95">
        <f>B11</f>
        <v>737570309.26000011</v>
      </c>
      <c r="C10" s="102"/>
    </row>
    <row r="11" spans="1:3" x14ac:dyDescent="0.2">
      <c r="A11" s="94" t="s">
        <v>238</v>
      </c>
      <c r="B11" s="95">
        <v>737570309.26000011</v>
      </c>
      <c r="C11" s="102"/>
    </row>
    <row r="12" spans="1:3" x14ac:dyDescent="0.2">
      <c r="A12" s="94" t="s">
        <v>820</v>
      </c>
      <c r="B12" s="95">
        <v>0</v>
      </c>
      <c r="C12" s="102"/>
    </row>
    <row r="13" spans="1:3" ht="30" x14ac:dyDescent="0.2">
      <c r="A13" s="94" t="s">
        <v>821</v>
      </c>
      <c r="B13" s="95">
        <v>0</v>
      </c>
      <c r="C13" s="102"/>
    </row>
    <row r="14" spans="1:3" x14ac:dyDescent="0.2">
      <c r="A14" s="94" t="s">
        <v>822</v>
      </c>
      <c r="B14" s="95">
        <v>0</v>
      </c>
      <c r="C14" s="102"/>
    </row>
    <row r="15" spans="1:3" x14ac:dyDescent="0.2">
      <c r="A15" s="94" t="s">
        <v>237</v>
      </c>
      <c r="B15" s="95">
        <v>0</v>
      </c>
      <c r="C15" s="102"/>
    </row>
    <row r="16" spans="1:3" x14ac:dyDescent="0.2">
      <c r="A16" s="94" t="s">
        <v>823</v>
      </c>
      <c r="B16" s="95">
        <v>0</v>
      </c>
      <c r="C16" s="102"/>
    </row>
    <row r="17" spans="1:3" x14ac:dyDescent="0.2">
      <c r="A17" s="94" t="s">
        <v>824</v>
      </c>
      <c r="B17" s="95">
        <v>0</v>
      </c>
      <c r="C17" s="102"/>
    </row>
    <row r="18" spans="1:3" x14ac:dyDescent="0.2">
      <c r="A18" s="94" t="s">
        <v>239</v>
      </c>
      <c r="B18" s="95">
        <v>891209484.12</v>
      </c>
      <c r="C18" s="102"/>
    </row>
    <row r="19" spans="1:3" x14ac:dyDescent="0.2">
      <c r="A19" s="94" t="s">
        <v>825</v>
      </c>
      <c r="B19" s="95">
        <v>0</v>
      </c>
      <c r="C19" s="102"/>
    </row>
    <row r="20" spans="1:3" x14ac:dyDescent="0.2">
      <c r="A20" s="94" t="s">
        <v>240</v>
      </c>
      <c r="B20" s="95">
        <v>891209484.12</v>
      </c>
      <c r="C20" s="102"/>
    </row>
    <row r="21" spans="1:3" x14ac:dyDescent="0.2">
      <c r="A21" s="94" t="s">
        <v>826</v>
      </c>
      <c r="B21" s="95">
        <v>0</v>
      </c>
      <c r="C21" s="102"/>
    </row>
    <row r="22" spans="1:3" x14ac:dyDescent="0.2">
      <c r="A22" s="94" t="s">
        <v>827</v>
      </c>
      <c r="B22" s="95">
        <v>0</v>
      </c>
      <c r="C22" s="102"/>
    </row>
    <row r="23" spans="1:3" x14ac:dyDescent="0.2">
      <c r="A23" s="94" t="s">
        <v>828</v>
      </c>
      <c r="B23" s="95">
        <v>0</v>
      </c>
      <c r="C23" s="102"/>
    </row>
    <row r="24" spans="1:3" ht="30" x14ac:dyDescent="0.2">
      <c r="A24" s="94" t="s">
        <v>829</v>
      </c>
      <c r="B24" s="95">
        <v>0</v>
      </c>
      <c r="C24" s="102"/>
    </row>
    <row r="25" spans="1:3" ht="30" x14ac:dyDescent="0.2">
      <c r="A25" s="94" t="s">
        <v>241</v>
      </c>
      <c r="B25" s="95">
        <f>B26+B27+B28+B29</f>
        <v>2656766738.1600003</v>
      </c>
      <c r="C25" s="102"/>
    </row>
    <row r="26" spans="1:3" x14ac:dyDescent="0.2">
      <c r="A26" s="94" t="s">
        <v>242</v>
      </c>
      <c r="B26" s="95">
        <v>2190391499.6900001</v>
      </c>
      <c r="C26" s="102"/>
    </row>
    <row r="27" spans="1:3" x14ac:dyDescent="0.2">
      <c r="A27" s="94" t="s">
        <v>243</v>
      </c>
      <c r="B27" s="95">
        <v>466375238.47000015</v>
      </c>
      <c r="C27" s="102"/>
    </row>
    <row r="28" spans="1:3" ht="30" x14ac:dyDescent="0.2">
      <c r="A28" s="94" t="s">
        <v>244</v>
      </c>
      <c r="B28" s="95">
        <v>0</v>
      </c>
      <c r="C28" s="102"/>
    </row>
    <row r="29" spans="1:3" ht="30" x14ac:dyDescent="0.2">
      <c r="A29" s="94" t="s">
        <v>830</v>
      </c>
      <c r="B29" s="95">
        <v>0</v>
      </c>
      <c r="C29" s="102"/>
    </row>
    <row r="30" spans="1:3" x14ac:dyDescent="0.2">
      <c r="A30" s="94" t="s">
        <v>245</v>
      </c>
      <c r="B30" s="95">
        <f>SUM(B31:B35)</f>
        <v>741226012.03000009</v>
      </c>
      <c r="C30" s="102"/>
    </row>
    <row r="31" spans="1:3" ht="30" x14ac:dyDescent="0.2">
      <c r="A31" s="94" t="s">
        <v>246</v>
      </c>
      <c r="B31" s="95">
        <v>653290905.84000003</v>
      </c>
      <c r="C31" s="102"/>
    </row>
    <row r="32" spans="1:3" x14ac:dyDescent="0.2">
      <c r="A32" s="94" t="s">
        <v>831</v>
      </c>
      <c r="B32" s="95">
        <v>0</v>
      </c>
      <c r="C32" s="102"/>
    </row>
    <row r="33" spans="1:3" x14ac:dyDescent="0.2">
      <c r="A33" s="94" t="s">
        <v>247</v>
      </c>
      <c r="B33" s="95">
        <v>80187701.480000004</v>
      </c>
      <c r="C33" s="102"/>
    </row>
    <row r="34" spans="1:3" ht="30" x14ac:dyDescent="0.2">
      <c r="A34" s="94" t="s">
        <v>248</v>
      </c>
      <c r="B34" s="95">
        <v>7747404.71</v>
      </c>
      <c r="C34" s="102"/>
    </row>
    <row r="35" spans="1:3" x14ac:dyDescent="0.2">
      <c r="A35" s="94" t="s">
        <v>249</v>
      </c>
      <c r="B35" s="95">
        <v>0</v>
      </c>
      <c r="C35" s="102"/>
    </row>
    <row r="36" spans="1:3" ht="15.75" x14ac:dyDescent="0.25">
      <c r="A36" s="96" t="s">
        <v>250</v>
      </c>
      <c r="B36" s="93">
        <f>B37+B44+B52+B58+B63+B70+B80</f>
        <v>5980921775.2299995</v>
      </c>
      <c r="C36" s="102"/>
    </row>
    <row r="37" spans="1:3" x14ac:dyDescent="0.2">
      <c r="A37" s="94" t="s">
        <v>251</v>
      </c>
      <c r="B37" s="95">
        <f>SUM(B38:B43)</f>
        <v>82356432.390000015</v>
      </c>
      <c r="C37" s="102"/>
    </row>
    <row r="38" spans="1:3" x14ac:dyDescent="0.2">
      <c r="A38" s="94" t="s">
        <v>252</v>
      </c>
      <c r="B38" s="95">
        <v>0</v>
      </c>
      <c r="C38" s="102"/>
    </row>
    <row r="39" spans="1:3" x14ac:dyDescent="0.2">
      <c r="A39" s="94" t="s">
        <v>253</v>
      </c>
      <c r="B39" s="95">
        <v>0</v>
      </c>
      <c r="C39" s="102"/>
    </row>
    <row r="40" spans="1:3" ht="30" x14ac:dyDescent="0.2">
      <c r="A40" s="94" t="s">
        <v>832</v>
      </c>
      <c r="B40" s="95">
        <v>0</v>
      </c>
      <c r="C40" s="102"/>
    </row>
    <row r="41" spans="1:3" x14ac:dyDescent="0.2">
      <c r="A41" s="94" t="s">
        <v>833</v>
      </c>
      <c r="B41" s="95">
        <v>0</v>
      </c>
      <c r="C41" s="102"/>
    </row>
    <row r="42" spans="1:3" ht="30" x14ac:dyDescent="0.2">
      <c r="A42" s="94" t="s">
        <v>254</v>
      </c>
      <c r="B42" s="95">
        <v>19982326.789999999</v>
      </c>
    </row>
    <row r="43" spans="1:3" x14ac:dyDescent="0.2">
      <c r="A43" s="94" t="s">
        <v>255</v>
      </c>
      <c r="B43" s="95">
        <v>62374105.600000016</v>
      </c>
    </row>
    <row r="44" spans="1:3" x14ac:dyDescent="0.2">
      <c r="A44" s="94" t="s">
        <v>256</v>
      </c>
      <c r="B44" s="95">
        <f>SUM(B45:B51)</f>
        <v>4398655539.0199995</v>
      </c>
    </row>
    <row r="45" spans="1:3" x14ac:dyDescent="0.2">
      <c r="A45" s="94" t="s">
        <v>257</v>
      </c>
      <c r="B45" s="95">
        <v>4017071402.4699998</v>
      </c>
    </row>
    <row r="46" spans="1:3" x14ac:dyDescent="0.2">
      <c r="A46" s="94" t="s">
        <v>258</v>
      </c>
      <c r="B46" s="95">
        <v>128190467.00999999</v>
      </c>
    </row>
    <row r="47" spans="1:3" x14ac:dyDescent="0.2">
      <c r="A47" s="94" t="s">
        <v>834</v>
      </c>
      <c r="B47" s="95">
        <v>0</v>
      </c>
    </row>
    <row r="48" spans="1:3" x14ac:dyDescent="0.2">
      <c r="A48" s="94" t="s">
        <v>259</v>
      </c>
      <c r="B48" s="95">
        <v>0</v>
      </c>
    </row>
    <row r="49" spans="1:2" x14ac:dyDescent="0.2">
      <c r="A49" s="94" t="s">
        <v>835</v>
      </c>
      <c r="B49" s="95">
        <v>0</v>
      </c>
    </row>
    <row r="50" spans="1:2" x14ac:dyDescent="0.2">
      <c r="A50" s="94" t="s">
        <v>260</v>
      </c>
      <c r="B50" s="95">
        <v>253393669.54000008</v>
      </c>
    </row>
    <row r="51" spans="1:2" x14ac:dyDescent="0.2">
      <c r="A51" s="94" t="s">
        <v>836</v>
      </c>
      <c r="B51" s="95">
        <v>0</v>
      </c>
    </row>
    <row r="52" spans="1:2" x14ac:dyDescent="0.2">
      <c r="A52" s="94" t="s">
        <v>261</v>
      </c>
      <c r="B52" s="95">
        <f>B53+B54+B55+B56+B57</f>
        <v>546732812.75999999</v>
      </c>
    </row>
    <row r="53" spans="1:2" ht="30" x14ac:dyDescent="0.2">
      <c r="A53" s="94" t="s">
        <v>262</v>
      </c>
      <c r="B53" s="95">
        <v>546732812.75999999</v>
      </c>
    </row>
    <row r="54" spans="1:2" ht="30" x14ac:dyDescent="0.2">
      <c r="A54" s="94" t="s">
        <v>263</v>
      </c>
      <c r="B54" s="95">
        <v>0</v>
      </c>
    </row>
    <row r="55" spans="1:2" x14ac:dyDescent="0.2">
      <c r="A55" s="94" t="s">
        <v>837</v>
      </c>
      <c r="B55" s="95">
        <v>0</v>
      </c>
    </row>
    <row r="56" spans="1:2" x14ac:dyDescent="0.2">
      <c r="A56" s="94" t="s">
        <v>838</v>
      </c>
      <c r="B56" s="95">
        <v>0</v>
      </c>
    </row>
    <row r="57" spans="1:2" x14ac:dyDescent="0.2">
      <c r="A57" s="94" t="s">
        <v>839</v>
      </c>
      <c r="B57" s="95">
        <v>0</v>
      </c>
    </row>
    <row r="58" spans="1:2" ht="30" x14ac:dyDescent="0.2">
      <c r="A58" s="94" t="s">
        <v>264</v>
      </c>
      <c r="B58" s="95">
        <f>B59+B60+B61+B62</f>
        <v>458561498.01000005</v>
      </c>
    </row>
    <row r="59" spans="1:2" x14ac:dyDescent="0.2">
      <c r="A59" s="94" t="s">
        <v>840</v>
      </c>
      <c r="B59" s="95">
        <v>0</v>
      </c>
    </row>
    <row r="60" spans="1:2" x14ac:dyDescent="0.2">
      <c r="A60" s="94" t="s">
        <v>265</v>
      </c>
      <c r="B60" s="95">
        <v>458561498.01000005</v>
      </c>
    </row>
    <row r="61" spans="1:2" x14ac:dyDescent="0.2">
      <c r="A61" s="94" t="s">
        <v>841</v>
      </c>
      <c r="B61" s="95">
        <v>0</v>
      </c>
    </row>
    <row r="62" spans="1:2" ht="30" x14ac:dyDescent="0.2">
      <c r="A62" s="94" t="s">
        <v>842</v>
      </c>
      <c r="B62" s="95">
        <v>0</v>
      </c>
    </row>
    <row r="63" spans="1:2" x14ac:dyDescent="0.2">
      <c r="A63" s="94" t="s">
        <v>266</v>
      </c>
      <c r="B63" s="95">
        <f>SUM(B64:B69)</f>
        <v>63834439.440000005</v>
      </c>
    </row>
    <row r="64" spans="1:2" x14ac:dyDescent="0.2">
      <c r="A64" s="94" t="s">
        <v>267</v>
      </c>
      <c r="B64" s="95">
        <v>50053780.690000005</v>
      </c>
    </row>
    <row r="65" spans="1:2" x14ac:dyDescent="0.2">
      <c r="A65" s="94" t="s">
        <v>843</v>
      </c>
      <c r="B65" s="95">
        <v>0</v>
      </c>
    </row>
    <row r="66" spans="1:2" x14ac:dyDescent="0.2">
      <c r="A66" s="94" t="s">
        <v>268</v>
      </c>
      <c r="B66" s="95">
        <v>352000</v>
      </c>
    </row>
    <row r="67" spans="1:2" x14ac:dyDescent="0.2">
      <c r="A67" s="94" t="s">
        <v>844</v>
      </c>
      <c r="B67" s="95">
        <v>0</v>
      </c>
    </row>
    <row r="68" spans="1:2" x14ac:dyDescent="0.2">
      <c r="A68" s="94" t="s">
        <v>845</v>
      </c>
      <c r="B68" s="95">
        <v>0</v>
      </c>
    </row>
    <row r="69" spans="1:2" ht="30" x14ac:dyDescent="0.2">
      <c r="A69" s="94" t="s">
        <v>269</v>
      </c>
      <c r="B69" s="95">
        <v>13428658.75</v>
      </c>
    </row>
    <row r="70" spans="1:2" x14ac:dyDescent="0.2">
      <c r="A70" s="94" t="s">
        <v>270</v>
      </c>
      <c r="B70" s="95">
        <v>0</v>
      </c>
    </row>
    <row r="71" spans="1:2" x14ac:dyDescent="0.2">
      <c r="A71" s="94" t="s">
        <v>846</v>
      </c>
      <c r="B71" s="95">
        <v>0</v>
      </c>
    </row>
    <row r="72" spans="1:2" x14ac:dyDescent="0.2">
      <c r="A72" s="94" t="s">
        <v>847</v>
      </c>
      <c r="B72" s="95">
        <v>0</v>
      </c>
    </row>
    <row r="73" spans="1:2" x14ac:dyDescent="0.2">
      <c r="A73" s="94" t="s">
        <v>848</v>
      </c>
      <c r="B73" s="95">
        <v>0</v>
      </c>
    </row>
    <row r="74" spans="1:2" x14ac:dyDescent="0.2">
      <c r="A74" s="94" t="s">
        <v>849</v>
      </c>
      <c r="B74" s="95">
        <v>0</v>
      </c>
    </row>
    <row r="75" spans="1:2" x14ac:dyDescent="0.2">
      <c r="A75" s="94" t="s">
        <v>850</v>
      </c>
      <c r="B75" s="95">
        <v>0</v>
      </c>
    </row>
    <row r="76" spans="1:2" x14ac:dyDescent="0.2">
      <c r="A76" s="94" t="s">
        <v>851</v>
      </c>
      <c r="B76" s="95">
        <v>0</v>
      </c>
    </row>
    <row r="77" spans="1:2" x14ac:dyDescent="0.2">
      <c r="A77" s="94" t="s">
        <v>852</v>
      </c>
      <c r="B77" s="95">
        <v>0</v>
      </c>
    </row>
    <row r="78" spans="1:2" x14ac:dyDescent="0.2">
      <c r="A78" s="94" t="s">
        <v>271</v>
      </c>
      <c r="B78" s="95">
        <v>0</v>
      </c>
    </row>
    <row r="79" spans="1:2" ht="30" x14ac:dyDescent="0.2">
      <c r="A79" s="94" t="s">
        <v>853</v>
      </c>
      <c r="B79" s="95">
        <v>0</v>
      </c>
    </row>
    <row r="80" spans="1:2" x14ac:dyDescent="0.2">
      <c r="A80" s="94" t="s">
        <v>272</v>
      </c>
      <c r="B80" s="95">
        <v>430781053.60999995</v>
      </c>
    </row>
    <row r="81" spans="1:4" x14ac:dyDescent="0.2">
      <c r="A81" s="94" t="s">
        <v>273</v>
      </c>
      <c r="B81" s="95">
        <v>430781053.60999995</v>
      </c>
    </row>
    <row r="82" spans="1:4" ht="15.75" x14ac:dyDescent="0.25">
      <c r="A82" s="96" t="s">
        <v>274</v>
      </c>
      <c r="B82" s="93">
        <f>B83+B86+B93+B100+B104+B111+B113+B116+B121</f>
        <v>500324403.20999998</v>
      </c>
    </row>
    <row r="83" spans="1:4" ht="30" x14ac:dyDescent="0.2">
      <c r="A83" s="94" t="s">
        <v>275</v>
      </c>
      <c r="B83" s="95">
        <f>SUM(B84:B85)</f>
        <v>325168095.02999997</v>
      </c>
    </row>
    <row r="84" spans="1:4" ht="30" x14ac:dyDescent="0.2">
      <c r="A84" s="94" t="s">
        <v>276</v>
      </c>
      <c r="B84" s="95">
        <v>325168095.02999997</v>
      </c>
    </row>
    <row r="85" spans="1:4" x14ac:dyDescent="0.2">
      <c r="A85" s="94" t="s">
        <v>277</v>
      </c>
      <c r="B85" s="95">
        <v>0</v>
      </c>
    </row>
    <row r="86" spans="1:4" x14ac:dyDescent="0.2">
      <c r="A86" s="94" t="s">
        <v>885</v>
      </c>
      <c r="B86" s="95">
        <v>0</v>
      </c>
    </row>
    <row r="87" spans="1:4" x14ac:dyDescent="0.2">
      <c r="A87" s="94" t="s">
        <v>854</v>
      </c>
      <c r="B87" s="95">
        <v>0</v>
      </c>
    </row>
    <row r="88" spans="1:4" x14ac:dyDescent="0.2">
      <c r="A88" s="94" t="s">
        <v>855</v>
      </c>
      <c r="B88" s="95">
        <v>0</v>
      </c>
      <c r="D88" s="98"/>
    </row>
    <row r="89" spans="1:4" x14ac:dyDescent="0.2">
      <c r="A89" s="94" t="s">
        <v>856</v>
      </c>
      <c r="B89" s="95">
        <v>0</v>
      </c>
    </row>
    <row r="90" spans="1:4" x14ac:dyDescent="0.2">
      <c r="A90" s="94" t="s">
        <v>857</v>
      </c>
      <c r="B90" s="95">
        <v>0</v>
      </c>
    </row>
    <row r="91" spans="1:4" x14ac:dyDescent="0.2">
      <c r="A91" s="94" t="s">
        <v>858</v>
      </c>
      <c r="B91" s="95">
        <v>0</v>
      </c>
    </row>
    <row r="92" spans="1:4" ht="30" x14ac:dyDescent="0.2">
      <c r="A92" s="94" t="s">
        <v>859</v>
      </c>
      <c r="B92" s="95">
        <v>0</v>
      </c>
    </row>
    <row r="93" spans="1:4" x14ac:dyDescent="0.2">
      <c r="A93" s="94" t="s">
        <v>886</v>
      </c>
      <c r="B93" s="95">
        <v>0</v>
      </c>
    </row>
    <row r="94" spans="1:4" ht="30" x14ac:dyDescent="0.2">
      <c r="A94" s="94" t="s">
        <v>860</v>
      </c>
      <c r="B94" s="95">
        <v>0</v>
      </c>
    </row>
    <row r="95" spans="1:4" x14ac:dyDescent="0.2">
      <c r="A95" s="94" t="s">
        <v>861</v>
      </c>
      <c r="B95" s="95">
        <v>0</v>
      </c>
    </row>
    <row r="96" spans="1:4" x14ac:dyDescent="0.2">
      <c r="A96" s="94" t="s">
        <v>862</v>
      </c>
      <c r="B96" s="95">
        <v>0</v>
      </c>
    </row>
    <row r="97" spans="1:2" x14ac:dyDescent="0.2">
      <c r="A97" s="94" t="s">
        <v>863</v>
      </c>
      <c r="B97" s="95">
        <v>0</v>
      </c>
    </row>
    <row r="98" spans="1:2" x14ac:dyDescent="0.2">
      <c r="A98" s="94" t="s">
        <v>864</v>
      </c>
      <c r="B98" s="95">
        <v>0</v>
      </c>
    </row>
    <row r="99" spans="1:2" x14ac:dyDescent="0.2">
      <c r="A99" s="94" t="s">
        <v>865</v>
      </c>
      <c r="B99" s="95">
        <v>0</v>
      </c>
    </row>
    <row r="100" spans="1:2" x14ac:dyDescent="0.2">
      <c r="A100" s="94" t="s">
        <v>887</v>
      </c>
      <c r="B100" s="95">
        <v>0</v>
      </c>
    </row>
    <row r="101" spans="1:2" ht="30" x14ac:dyDescent="0.2">
      <c r="A101" s="94" t="s">
        <v>866</v>
      </c>
      <c r="B101" s="95">
        <v>0</v>
      </c>
    </row>
    <row r="102" spans="1:2" x14ac:dyDescent="0.2">
      <c r="A102" s="94" t="s">
        <v>867</v>
      </c>
      <c r="B102" s="95">
        <v>0</v>
      </c>
    </row>
    <row r="103" spans="1:2" x14ac:dyDescent="0.2">
      <c r="A103" s="94" t="s">
        <v>868</v>
      </c>
      <c r="B103" s="95">
        <v>0</v>
      </c>
    </row>
    <row r="104" spans="1:2" x14ac:dyDescent="0.2">
      <c r="A104" s="94" t="s">
        <v>869</v>
      </c>
      <c r="B104" s="95">
        <v>0</v>
      </c>
    </row>
    <row r="105" spans="1:2" x14ac:dyDescent="0.2">
      <c r="A105" s="94" t="s">
        <v>870</v>
      </c>
      <c r="B105" s="95">
        <v>0</v>
      </c>
    </row>
    <row r="106" spans="1:2" x14ac:dyDescent="0.2">
      <c r="A106" s="94" t="s">
        <v>871</v>
      </c>
      <c r="B106" s="95">
        <v>0</v>
      </c>
    </row>
    <row r="107" spans="1:2" x14ac:dyDescent="0.2">
      <c r="A107" s="94" t="s">
        <v>872</v>
      </c>
      <c r="B107" s="95">
        <v>0</v>
      </c>
    </row>
    <row r="108" spans="1:2" x14ac:dyDescent="0.2">
      <c r="A108" s="94" t="s">
        <v>873</v>
      </c>
      <c r="B108" s="95">
        <v>0</v>
      </c>
    </row>
    <row r="109" spans="1:2" ht="30" x14ac:dyDescent="0.2">
      <c r="A109" s="94" t="s">
        <v>874</v>
      </c>
      <c r="B109" s="95">
        <v>0</v>
      </c>
    </row>
    <row r="110" spans="1:2" x14ac:dyDescent="0.2">
      <c r="A110" s="94" t="s">
        <v>875</v>
      </c>
      <c r="B110" s="95">
        <v>0</v>
      </c>
    </row>
    <row r="111" spans="1:2" x14ac:dyDescent="0.2">
      <c r="A111" s="94" t="s">
        <v>888</v>
      </c>
      <c r="B111" s="95">
        <v>0</v>
      </c>
    </row>
    <row r="112" spans="1:2" x14ac:dyDescent="0.2">
      <c r="A112" s="94" t="s">
        <v>876</v>
      </c>
      <c r="B112" s="95">
        <v>0</v>
      </c>
    </row>
    <row r="113" spans="1:4" x14ac:dyDescent="0.2">
      <c r="A113" s="94" t="s">
        <v>278</v>
      </c>
      <c r="B113" s="95">
        <v>46983517.609999999</v>
      </c>
    </row>
    <row r="114" spans="1:4" x14ac:dyDescent="0.2">
      <c r="A114" s="94" t="s">
        <v>279</v>
      </c>
      <c r="B114" s="95">
        <v>46983517.609999999</v>
      </c>
    </row>
    <row r="115" spans="1:4" x14ac:dyDescent="0.2">
      <c r="A115" s="94" t="s">
        <v>877</v>
      </c>
      <c r="B115" s="95">
        <v>0</v>
      </c>
    </row>
    <row r="116" spans="1:4" x14ac:dyDescent="0.2">
      <c r="A116" s="94" t="s">
        <v>1076</v>
      </c>
      <c r="B116" s="95">
        <v>128172790.56999999</v>
      </c>
    </row>
    <row r="117" spans="1:4" x14ac:dyDescent="0.2">
      <c r="A117" s="94" t="s">
        <v>878</v>
      </c>
      <c r="B117" s="95">
        <v>0</v>
      </c>
    </row>
    <row r="118" spans="1:4" x14ac:dyDescent="0.2">
      <c r="A118" s="94" t="s">
        <v>281</v>
      </c>
      <c r="B118" s="95">
        <v>128172790.56999999</v>
      </c>
    </row>
    <row r="119" spans="1:4" x14ac:dyDescent="0.2">
      <c r="A119" s="94" t="s">
        <v>879</v>
      </c>
      <c r="B119" s="95">
        <v>0</v>
      </c>
    </row>
    <row r="120" spans="1:4" x14ac:dyDescent="0.2">
      <c r="A120" s="94" t="s">
        <v>280</v>
      </c>
      <c r="B120" s="95">
        <v>0</v>
      </c>
    </row>
    <row r="121" spans="1:4" ht="30" x14ac:dyDescent="0.2">
      <c r="A121" s="94" t="s">
        <v>1077</v>
      </c>
      <c r="B121" s="95">
        <v>0</v>
      </c>
    </row>
    <row r="122" spans="1:4" ht="30" x14ac:dyDescent="0.2">
      <c r="A122" s="94" t="s">
        <v>283</v>
      </c>
      <c r="B122" s="95">
        <v>0</v>
      </c>
    </row>
    <row r="123" spans="1:4" x14ac:dyDescent="0.2">
      <c r="A123" s="94" t="s">
        <v>880</v>
      </c>
      <c r="B123" s="95">
        <v>0</v>
      </c>
      <c r="D123" s="99"/>
    </row>
    <row r="124" spans="1:4" x14ac:dyDescent="0.2">
      <c r="A124" s="94" t="s">
        <v>282</v>
      </c>
      <c r="B124" s="95">
        <v>0</v>
      </c>
      <c r="D124" s="99"/>
    </row>
    <row r="125" spans="1:4" ht="31.5" x14ac:dyDescent="0.25">
      <c r="A125" s="96" t="s">
        <v>881</v>
      </c>
      <c r="B125" s="93">
        <v>0</v>
      </c>
      <c r="D125" s="99"/>
    </row>
    <row r="126" spans="1:4" ht="30" x14ac:dyDescent="0.2">
      <c r="A126" s="94" t="s">
        <v>889</v>
      </c>
      <c r="B126" s="95">
        <v>0</v>
      </c>
      <c r="D126" s="98"/>
    </row>
    <row r="127" spans="1:4" x14ac:dyDescent="0.2">
      <c r="A127" s="94" t="s">
        <v>882</v>
      </c>
      <c r="B127" s="95">
        <v>0</v>
      </c>
      <c r="D127" s="99"/>
    </row>
    <row r="128" spans="1:4" x14ac:dyDescent="0.2">
      <c r="A128" s="94" t="s">
        <v>883</v>
      </c>
      <c r="B128" s="95">
        <v>0</v>
      </c>
      <c r="D128" s="99"/>
    </row>
    <row r="129" spans="1:4" ht="45" x14ac:dyDescent="0.2">
      <c r="A129" s="94" t="s">
        <v>890</v>
      </c>
      <c r="B129" s="95">
        <v>0</v>
      </c>
      <c r="D129" s="98"/>
    </row>
    <row r="130" spans="1:4" ht="30" x14ac:dyDescent="0.2">
      <c r="A130" s="94" t="s">
        <v>284</v>
      </c>
      <c r="B130" s="95">
        <v>0</v>
      </c>
      <c r="D130" s="99"/>
    </row>
    <row r="131" spans="1:4" ht="30" x14ac:dyDescent="0.2">
      <c r="A131" s="94" t="s">
        <v>285</v>
      </c>
      <c r="B131" s="95">
        <v>0</v>
      </c>
      <c r="D131" s="99"/>
    </row>
    <row r="132" spans="1:4" ht="30" x14ac:dyDescent="0.2">
      <c r="A132" s="94" t="s">
        <v>286</v>
      </c>
      <c r="B132" s="95">
        <v>0</v>
      </c>
      <c r="D132" s="99"/>
    </row>
    <row r="133" spans="1:4" x14ac:dyDescent="0.2">
      <c r="A133" s="94" t="s">
        <v>891</v>
      </c>
      <c r="B133" s="95">
        <v>0</v>
      </c>
      <c r="D133" s="99"/>
    </row>
    <row r="134" spans="1:4" x14ac:dyDescent="0.2">
      <c r="A134" s="94" t="s">
        <v>287</v>
      </c>
      <c r="B134" s="95">
        <v>0</v>
      </c>
      <c r="D134" s="99"/>
    </row>
    <row r="135" spans="1:4" x14ac:dyDescent="0.2">
      <c r="A135" s="94" t="s">
        <v>884</v>
      </c>
      <c r="B135" s="95">
        <v>0</v>
      </c>
    </row>
    <row r="136" spans="1:4" x14ac:dyDescent="0.2">
      <c r="A136" s="94" t="s">
        <v>288</v>
      </c>
      <c r="B136" s="95">
        <v>0</v>
      </c>
    </row>
    <row r="137" spans="1:4" ht="30" x14ac:dyDescent="0.2">
      <c r="A137" s="94" t="s">
        <v>289</v>
      </c>
      <c r="B137" s="95">
        <v>0</v>
      </c>
    </row>
    <row r="138" spans="1:4" ht="30" x14ac:dyDescent="0.2">
      <c r="A138" s="94" t="s">
        <v>892</v>
      </c>
      <c r="B138" s="95">
        <v>0</v>
      </c>
    </row>
    <row r="139" spans="1:4" ht="30" x14ac:dyDescent="0.2">
      <c r="A139" s="94" t="s">
        <v>290</v>
      </c>
      <c r="B139" s="95">
        <v>0</v>
      </c>
    </row>
    <row r="140" spans="1:4" ht="15.75" x14ac:dyDescent="0.25">
      <c r="A140" s="97" t="s">
        <v>171</v>
      </c>
      <c r="B140" s="105">
        <f>B2+B36+B82+B125</f>
        <v>11896776214.349998</v>
      </c>
    </row>
  </sheetData>
  <autoFilter ref="A1:B75"/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33"/>
  <sheetViews>
    <sheetView showGridLines="0" workbookViewId="0">
      <selection activeCell="F24" sqref="F24"/>
    </sheetView>
  </sheetViews>
  <sheetFormatPr baseColWidth="10" defaultRowHeight="15" x14ac:dyDescent="0.2"/>
  <cols>
    <col min="1" max="1" width="55.42578125" style="43" bestFit="1" customWidth="1"/>
    <col min="2" max="2" width="20.42578125" style="38" bestFit="1" customWidth="1"/>
    <col min="3" max="16384" width="11.42578125" style="25"/>
  </cols>
  <sheetData>
    <row r="1" spans="1:2" ht="15.75" x14ac:dyDescent="0.25">
      <c r="A1" s="193" t="s">
        <v>197</v>
      </c>
      <c r="B1" s="194"/>
    </row>
    <row r="2" spans="1:2" ht="15.75" x14ac:dyDescent="0.25">
      <c r="A2" s="46" t="s">
        <v>198</v>
      </c>
      <c r="B2" s="47" t="s">
        <v>174</v>
      </c>
    </row>
    <row r="3" spans="1:2" x14ac:dyDescent="0.2">
      <c r="A3" s="33" t="s">
        <v>199</v>
      </c>
      <c r="B3" s="35">
        <v>176705019.89999995</v>
      </c>
    </row>
    <row r="4" spans="1:2" x14ac:dyDescent="0.2">
      <c r="A4" s="33" t="s">
        <v>200</v>
      </c>
      <c r="B4" s="35">
        <v>198042824.99999994</v>
      </c>
    </row>
    <row r="5" spans="1:2" x14ac:dyDescent="0.2">
      <c r="A5" s="33" t="s">
        <v>201</v>
      </c>
      <c r="B5" s="35">
        <v>2362216124.8499999</v>
      </c>
    </row>
    <row r="6" spans="1:2" x14ac:dyDescent="0.2">
      <c r="A6" s="33" t="s">
        <v>1079</v>
      </c>
      <c r="B6" s="35">
        <v>277029635.69000012</v>
      </c>
    </row>
    <row r="7" spans="1:2" x14ac:dyDescent="0.2">
      <c r="A7" s="33" t="s">
        <v>202</v>
      </c>
      <c r="B7" s="35">
        <v>80187701.479999989</v>
      </c>
    </row>
    <row r="8" spans="1:2" x14ac:dyDescent="0.2">
      <c r="A8" s="33" t="s">
        <v>203</v>
      </c>
      <c r="B8" s="35">
        <v>2611394043.6000018</v>
      </c>
    </row>
    <row r="9" spans="1:2" x14ac:dyDescent="0.2">
      <c r="A9" s="33" t="s">
        <v>204</v>
      </c>
      <c r="B9" s="35">
        <v>155707619.77000001</v>
      </c>
    </row>
    <row r="10" spans="1:2" ht="30" x14ac:dyDescent="0.2">
      <c r="A10" s="33" t="s">
        <v>205</v>
      </c>
      <c r="B10" s="35">
        <v>74925548.310000002</v>
      </c>
    </row>
    <row r="11" spans="1:2" x14ac:dyDescent="0.2">
      <c r="A11" s="33" t="s">
        <v>206</v>
      </c>
      <c r="B11" s="35">
        <v>84433120.230000004</v>
      </c>
    </row>
    <row r="12" spans="1:2" x14ac:dyDescent="0.2">
      <c r="A12" s="33" t="s">
        <v>207</v>
      </c>
      <c r="B12" s="35">
        <v>212792944.10000002</v>
      </c>
    </row>
    <row r="13" spans="1:2" ht="30" x14ac:dyDescent="0.2">
      <c r="A13" s="33" t="s">
        <v>208</v>
      </c>
      <c r="B13" s="35">
        <v>620863180.81999981</v>
      </c>
    </row>
    <row r="14" spans="1:2" ht="30" x14ac:dyDescent="0.2">
      <c r="A14" s="33" t="s">
        <v>209</v>
      </c>
      <c r="B14" s="35">
        <v>116707128.44000001</v>
      </c>
    </row>
    <row r="15" spans="1:2" x14ac:dyDescent="0.2">
      <c r="A15" s="33" t="s">
        <v>210</v>
      </c>
      <c r="B15" s="35">
        <v>294550613.31000006</v>
      </c>
    </row>
    <row r="16" spans="1:2" x14ac:dyDescent="0.2">
      <c r="A16" s="33" t="s">
        <v>211</v>
      </c>
      <c r="B16" s="35">
        <v>74595437.989999995</v>
      </c>
    </row>
    <row r="17" spans="1:2" x14ac:dyDescent="0.2">
      <c r="A17" s="33" t="s">
        <v>212</v>
      </c>
      <c r="B17" s="35">
        <v>177830545.27000001</v>
      </c>
    </row>
    <row r="18" spans="1:2" x14ac:dyDescent="0.2">
      <c r="A18" s="33" t="s">
        <v>213</v>
      </c>
      <c r="B18" s="35">
        <v>7747404.7100000009</v>
      </c>
    </row>
    <row r="19" spans="1:2" x14ac:dyDescent="0.2">
      <c r="A19" s="33" t="s">
        <v>214</v>
      </c>
      <c r="B19" s="35">
        <v>64424061.68</v>
      </c>
    </row>
    <row r="20" spans="1:2" x14ac:dyDescent="0.2">
      <c r="A20" s="33" t="s">
        <v>215</v>
      </c>
      <c r="B20" s="35">
        <v>456898131.29000014</v>
      </c>
    </row>
    <row r="21" spans="1:2" x14ac:dyDescent="0.2">
      <c r="A21" s="33" t="s">
        <v>216</v>
      </c>
      <c r="B21" s="35">
        <v>128172790.56999999</v>
      </c>
    </row>
    <row r="22" spans="1:2" x14ac:dyDescent="0.2">
      <c r="A22" s="33" t="s">
        <v>217</v>
      </c>
      <c r="B22" s="35">
        <v>47303794.969999984</v>
      </c>
    </row>
    <row r="23" spans="1:2" x14ac:dyDescent="0.2">
      <c r="A23" s="33" t="s">
        <v>218</v>
      </c>
      <c r="B23" s="35">
        <v>62374105.599999994</v>
      </c>
    </row>
    <row r="24" spans="1:2" x14ac:dyDescent="0.2">
      <c r="A24" s="33" t="s">
        <v>219</v>
      </c>
      <c r="B24" s="35">
        <v>97686049.769999996</v>
      </c>
    </row>
    <row r="25" spans="1:2" x14ac:dyDescent="0.2">
      <c r="A25" s="33" t="s">
        <v>220</v>
      </c>
      <c r="B25" s="35">
        <v>1405677358.8700001</v>
      </c>
    </row>
    <row r="26" spans="1:2" ht="30" x14ac:dyDescent="0.2">
      <c r="A26" s="33" t="s">
        <v>221</v>
      </c>
      <c r="B26" s="35">
        <v>75737806.049999997</v>
      </c>
    </row>
    <row r="27" spans="1:2" x14ac:dyDescent="0.2">
      <c r="A27" s="33" t="s">
        <v>222</v>
      </c>
      <c r="B27" s="35">
        <v>72434987.75</v>
      </c>
    </row>
    <row r="28" spans="1:2" x14ac:dyDescent="0.2">
      <c r="A28" s="33" t="s">
        <v>223</v>
      </c>
      <c r="B28" s="35">
        <v>458561498.01000005</v>
      </c>
    </row>
    <row r="29" spans="1:2" x14ac:dyDescent="0.2">
      <c r="A29" s="33" t="s">
        <v>224</v>
      </c>
      <c r="B29" s="35">
        <v>63834439.439999998</v>
      </c>
    </row>
    <row r="30" spans="1:2" x14ac:dyDescent="0.2">
      <c r="A30" s="33" t="s">
        <v>225</v>
      </c>
      <c r="B30" s="35">
        <v>546732812.75999999</v>
      </c>
    </row>
    <row r="31" spans="1:2" x14ac:dyDescent="0.2">
      <c r="A31" s="33" t="s">
        <v>226</v>
      </c>
      <c r="B31" s="35">
        <v>286597646.22000003</v>
      </c>
    </row>
    <row r="32" spans="1:2" ht="30" x14ac:dyDescent="0.2">
      <c r="A32" s="33" t="s">
        <v>227</v>
      </c>
      <c r="B32" s="35">
        <v>604611837.9000001</v>
      </c>
    </row>
    <row r="33" spans="1:2" ht="15.75" x14ac:dyDescent="0.25">
      <c r="A33" s="37" t="s">
        <v>171</v>
      </c>
      <c r="B33" s="106">
        <f>SUM(B3:B32)</f>
        <v>11896776214.350004</v>
      </c>
    </row>
  </sheetData>
  <mergeCells count="1">
    <mergeCell ref="A1:B1"/>
  </mergeCells>
  <pageMargins left="0.7" right="0.7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4"/>
  <sheetViews>
    <sheetView showGridLines="0" workbookViewId="0">
      <selection activeCell="C25" sqref="C25"/>
    </sheetView>
  </sheetViews>
  <sheetFormatPr baseColWidth="10" defaultRowHeight="12.75" x14ac:dyDescent="0.2"/>
  <cols>
    <col min="1" max="1" width="52.5703125" style="110" customWidth="1"/>
    <col min="2" max="2" width="20" style="1" bestFit="1" customWidth="1"/>
    <col min="3" max="3" width="23.42578125" style="1" bestFit="1" customWidth="1"/>
    <col min="4" max="4" width="19.28515625" style="1" bestFit="1" customWidth="1"/>
    <col min="5" max="5" width="37.42578125" style="1" bestFit="1" customWidth="1"/>
    <col min="6" max="6" width="28.140625" style="1" bestFit="1" customWidth="1"/>
    <col min="7" max="7" width="16.85546875" style="1" bestFit="1" customWidth="1"/>
    <col min="8" max="8" width="29.7109375" style="1" bestFit="1" customWidth="1"/>
    <col min="9" max="9" width="16.28515625" style="1" bestFit="1" customWidth="1"/>
    <col min="10" max="10" width="16.42578125" style="1" bestFit="1" customWidth="1"/>
    <col min="11" max="16384" width="11.42578125" style="1"/>
  </cols>
  <sheetData>
    <row r="1" spans="1:10" x14ac:dyDescent="0.2">
      <c r="A1" s="195" t="s">
        <v>557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0" s="23" customFormat="1" x14ac:dyDescent="0.2">
      <c r="A3" s="198" t="s">
        <v>556</v>
      </c>
      <c r="B3" s="24">
        <v>1000</v>
      </c>
      <c r="C3" s="24">
        <v>2000</v>
      </c>
      <c r="D3" s="24">
        <v>3000</v>
      </c>
      <c r="E3" s="24">
        <v>4000</v>
      </c>
      <c r="F3" s="24">
        <v>5000</v>
      </c>
      <c r="G3" s="24">
        <v>6000</v>
      </c>
      <c r="H3" s="24">
        <v>7000</v>
      </c>
      <c r="I3" s="24">
        <v>9000</v>
      </c>
      <c r="J3" s="196" t="s">
        <v>171</v>
      </c>
    </row>
    <row r="4" spans="1:10" s="23" customFormat="1" ht="25.5" x14ac:dyDescent="0.2">
      <c r="A4" s="199"/>
      <c r="B4" s="5" t="s">
        <v>813</v>
      </c>
      <c r="C4" s="5" t="s">
        <v>814</v>
      </c>
      <c r="D4" s="5" t="s">
        <v>815</v>
      </c>
      <c r="E4" s="5" t="s">
        <v>936</v>
      </c>
      <c r="F4" s="5" t="s">
        <v>816</v>
      </c>
      <c r="G4" s="5" t="s">
        <v>817</v>
      </c>
      <c r="H4" s="5" t="s">
        <v>818</v>
      </c>
      <c r="I4" s="5" t="s">
        <v>819</v>
      </c>
      <c r="J4" s="197"/>
    </row>
    <row r="5" spans="1:10" ht="30" x14ac:dyDescent="0.25">
      <c r="A5" s="109" t="s">
        <v>893</v>
      </c>
      <c r="B5" s="3">
        <v>1763633401.849999</v>
      </c>
      <c r="C5" s="3">
        <v>180561204.38</v>
      </c>
      <c r="D5" s="3">
        <v>338736518.62</v>
      </c>
      <c r="E5" s="3">
        <v>25785000</v>
      </c>
      <c r="F5" s="3">
        <v>53500000</v>
      </c>
      <c r="G5" s="3">
        <v>0</v>
      </c>
      <c r="H5" s="3">
        <v>0</v>
      </c>
      <c r="I5" s="111">
        <v>0</v>
      </c>
      <c r="J5" s="6">
        <f>SUM(B5:I5)</f>
        <v>2362216124.849999</v>
      </c>
    </row>
    <row r="6" spans="1:10" ht="15" x14ac:dyDescent="0.25">
      <c r="A6" s="109" t="s">
        <v>894</v>
      </c>
      <c r="B6" s="3">
        <v>269949635.69000012</v>
      </c>
      <c r="C6" s="3">
        <v>2149500</v>
      </c>
      <c r="D6" s="3">
        <v>2669750</v>
      </c>
      <c r="E6" s="3">
        <v>0</v>
      </c>
      <c r="F6" s="3">
        <v>2260750</v>
      </c>
      <c r="G6" s="3">
        <v>0</v>
      </c>
      <c r="H6" s="3">
        <v>0</v>
      </c>
      <c r="I6" s="111">
        <v>0</v>
      </c>
      <c r="J6" s="6">
        <f t="shared" ref="J6:J22" si="0">SUM(B6:I6)</f>
        <v>277029635.69000012</v>
      </c>
    </row>
    <row r="7" spans="1:10" ht="15" x14ac:dyDescent="0.25">
      <c r="A7" s="109" t="s">
        <v>895</v>
      </c>
      <c r="B7" s="3">
        <v>44698891.459999986</v>
      </c>
      <c r="C7" s="3">
        <v>626158.53</v>
      </c>
      <c r="D7" s="3">
        <v>897244.98</v>
      </c>
      <c r="E7" s="3">
        <v>0</v>
      </c>
      <c r="F7" s="3">
        <v>1081500</v>
      </c>
      <c r="G7" s="3">
        <v>0</v>
      </c>
      <c r="H7" s="3">
        <v>0</v>
      </c>
      <c r="I7" s="111">
        <v>0</v>
      </c>
      <c r="J7" s="6">
        <f t="shared" si="0"/>
        <v>47303794.969999984</v>
      </c>
    </row>
    <row r="8" spans="1:10" ht="15" x14ac:dyDescent="0.25">
      <c r="A8" s="109" t="s">
        <v>896</v>
      </c>
      <c r="B8" s="3">
        <v>8130434.3999999994</v>
      </c>
      <c r="C8" s="3">
        <v>222000</v>
      </c>
      <c r="D8" s="3">
        <v>930500</v>
      </c>
      <c r="E8" s="3">
        <v>21156500</v>
      </c>
      <c r="F8" s="3">
        <v>191000</v>
      </c>
      <c r="G8" s="3">
        <v>0</v>
      </c>
      <c r="H8" s="3">
        <v>0</v>
      </c>
      <c r="I8" s="111">
        <v>0</v>
      </c>
      <c r="J8" s="6">
        <f t="shared" si="0"/>
        <v>30630434.399999999</v>
      </c>
    </row>
    <row r="9" spans="1:10" ht="30" x14ac:dyDescent="0.25">
      <c r="A9" s="109" t="s">
        <v>897</v>
      </c>
      <c r="B9" s="3">
        <v>219361377.36000001</v>
      </c>
      <c r="C9" s="3">
        <v>36433074.669999994</v>
      </c>
      <c r="D9" s="3">
        <v>307142150.56</v>
      </c>
      <c r="E9" s="3">
        <v>4820000</v>
      </c>
      <c r="F9" s="3">
        <v>17314319.27</v>
      </c>
      <c r="G9" s="3">
        <v>0</v>
      </c>
      <c r="H9" s="3">
        <v>0</v>
      </c>
      <c r="I9" s="111">
        <v>0</v>
      </c>
      <c r="J9" s="6">
        <f t="shared" si="0"/>
        <v>585070921.86000001</v>
      </c>
    </row>
    <row r="10" spans="1:10" ht="30" x14ac:dyDescent="0.25">
      <c r="A10" s="109" t="s">
        <v>898</v>
      </c>
      <c r="B10" s="3">
        <v>26132701.479999997</v>
      </c>
      <c r="C10" s="3">
        <v>538000</v>
      </c>
      <c r="D10" s="3">
        <v>52517000</v>
      </c>
      <c r="E10" s="3">
        <v>0</v>
      </c>
      <c r="F10" s="3">
        <v>1000000</v>
      </c>
      <c r="G10" s="3">
        <v>0</v>
      </c>
      <c r="H10" s="3">
        <v>0</v>
      </c>
      <c r="I10" s="111">
        <v>0</v>
      </c>
      <c r="J10" s="6">
        <f t="shared" si="0"/>
        <v>80187701.479999989</v>
      </c>
    </row>
    <row r="11" spans="1:10" ht="30" x14ac:dyDescent="0.25">
      <c r="A11" s="109" t="s">
        <v>899</v>
      </c>
      <c r="B11" s="3">
        <v>100577083.00000001</v>
      </c>
      <c r="C11" s="3">
        <v>2880000</v>
      </c>
      <c r="D11" s="3">
        <v>21745000</v>
      </c>
      <c r="E11" s="3">
        <v>221086907.90000001</v>
      </c>
      <c r="F11" s="3"/>
      <c r="G11" s="3">
        <v>0</v>
      </c>
      <c r="H11" s="3">
        <v>28458854</v>
      </c>
      <c r="I11" s="111">
        <v>0</v>
      </c>
      <c r="J11" s="6">
        <f t="shared" si="0"/>
        <v>374747844.90000004</v>
      </c>
    </row>
    <row r="12" spans="1:10" ht="30" x14ac:dyDescent="0.25">
      <c r="A12" s="109" t="s">
        <v>900</v>
      </c>
      <c r="B12" s="3">
        <v>748476427.07000017</v>
      </c>
      <c r="C12" s="3">
        <v>67696339.969999999</v>
      </c>
      <c r="D12" s="3">
        <v>60596985.640000001</v>
      </c>
      <c r="E12" s="3">
        <v>255190985.28</v>
      </c>
      <c r="F12" s="3">
        <v>9603000</v>
      </c>
      <c r="G12" s="3">
        <v>0</v>
      </c>
      <c r="H12" s="3">
        <v>0</v>
      </c>
      <c r="I12" s="111">
        <v>0</v>
      </c>
      <c r="J12" s="6">
        <f t="shared" si="0"/>
        <v>1141563737.9600003</v>
      </c>
    </row>
    <row r="13" spans="1:10" ht="15" x14ac:dyDescent="0.25">
      <c r="A13" s="109" t="s">
        <v>901</v>
      </c>
      <c r="B13" s="3">
        <v>227501033.68999997</v>
      </c>
      <c r="C13" s="3">
        <v>23233800</v>
      </c>
      <c r="D13" s="3">
        <v>28331619.490000002</v>
      </c>
      <c r="E13" s="3">
        <v>67100000</v>
      </c>
      <c r="F13" s="3">
        <v>25985159.460000001</v>
      </c>
      <c r="G13" s="3">
        <v>0</v>
      </c>
      <c r="H13" s="3">
        <v>0</v>
      </c>
      <c r="I13" s="111">
        <v>0</v>
      </c>
      <c r="J13" s="6">
        <f t="shared" si="0"/>
        <v>372151612.63999993</v>
      </c>
    </row>
    <row r="14" spans="1:10" ht="30" x14ac:dyDescent="0.25">
      <c r="A14" s="109" t="s">
        <v>902</v>
      </c>
      <c r="B14" s="3">
        <v>227690405.40999997</v>
      </c>
      <c r="C14" s="3">
        <v>16978952.609999999</v>
      </c>
      <c r="D14" s="3">
        <v>54004422.269999996</v>
      </c>
      <c r="E14" s="3">
        <v>450000</v>
      </c>
      <c r="F14" s="3">
        <v>8451540</v>
      </c>
      <c r="G14" s="3">
        <v>1333900000</v>
      </c>
      <c r="H14" s="3">
        <v>0</v>
      </c>
      <c r="I14" s="111">
        <v>0</v>
      </c>
      <c r="J14" s="6">
        <f t="shared" si="0"/>
        <v>1641475320.29</v>
      </c>
    </row>
    <row r="15" spans="1:10" ht="30" x14ac:dyDescent="0.25">
      <c r="A15" s="109" t="s">
        <v>903</v>
      </c>
      <c r="B15" s="3">
        <v>868151294.65999997</v>
      </c>
      <c r="C15" s="3">
        <v>198353257.86999997</v>
      </c>
      <c r="D15" s="3">
        <v>1493104433.8600001</v>
      </c>
      <c r="E15" s="3">
        <v>1000000</v>
      </c>
      <c r="F15" s="3">
        <v>72414818.019999996</v>
      </c>
      <c r="G15" s="3">
        <v>51588471</v>
      </c>
      <c r="H15" s="3">
        <v>82489387.959999993</v>
      </c>
      <c r="I15" s="111">
        <v>0</v>
      </c>
      <c r="J15" s="6">
        <f t="shared" si="0"/>
        <v>2767101663.3700004</v>
      </c>
    </row>
    <row r="16" spans="1:10" ht="15" x14ac:dyDescent="0.25">
      <c r="A16" s="109" t="s">
        <v>904</v>
      </c>
      <c r="B16" s="3">
        <v>37293180.819999993</v>
      </c>
      <c r="C16" s="3">
        <v>89475</v>
      </c>
      <c r="D16" s="3">
        <v>2375000</v>
      </c>
      <c r="E16" s="3">
        <v>581105525</v>
      </c>
      <c r="F16" s="3">
        <v>0</v>
      </c>
      <c r="G16" s="3">
        <v>0</v>
      </c>
      <c r="H16" s="3">
        <v>0</v>
      </c>
      <c r="I16" s="111">
        <v>0</v>
      </c>
      <c r="J16" s="6">
        <f t="shared" si="0"/>
        <v>620863180.81999993</v>
      </c>
    </row>
    <row r="17" spans="1:10" ht="15" x14ac:dyDescent="0.25">
      <c r="A17" s="109" t="s">
        <v>905</v>
      </c>
      <c r="B17" s="3">
        <v>11930080.459999999</v>
      </c>
      <c r="C17" s="3">
        <v>75485.540000000008</v>
      </c>
      <c r="D17" s="3">
        <v>518514.46</v>
      </c>
      <c r="E17" s="3">
        <v>0</v>
      </c>
      <c r="F17" s="3">
        <v>6000</v>
      </c>
      <c r="G17" s="3">
        <v>0</v>
      </c>
      <c r="H17" s="3">
        <v>0</v>
      </c>
      <c r="I17" s="111">
        <v>0</v>
      </c>
      <c r="J17" s="6">
        <f t="shared" si="0"/>
        <v>12530080.459999999</v>
      </c>
    </row>
    <row r="18" spans="1:10" ht="15" x14ac:dyDescent="0.25">
      <c r="A18" s="109" t="s">
        <v>906</v>
      </c>
      <c r="B18" s="3">
        <v>19644318.100000001</v>
      </c>
      <c r="C18" s="3">
        <v>170000</v>
      </c>
      <c r="D18" s="3">
        <v>8840011.0800000001</v>
      </c>
      <c r="E18" s="3">
        <v>0</v>
      </c>
      <c r="F18" s="3">
        <v>200000</v>
      </c>
      <c r="G18" s="3">
        <v>0</v>
      </c>
      <c r="H18" s="3">
        <v>0</v>
      </c>
      <c r="I18" s="111">
        <v>0</v>
      </c>
      <c r="J18" s="6">
        <f t="shared" si="0"/>
        <v>28854329.18</v>
      </c>
    </row>
    <row r="19" spans="1:10" ht="15" x14ac:dyDescent="0.25">
      <c r="A19" s="109" t="s">
        <v>907</v>
      </c>
      <c r="B19" s="3">
        <v>450083689.80000001</v>
      </c>
      <c r="C19" s="3">
        <v>34104463.339999996</v>
      </c>
      <c r="D19" s="3">
        <v>35671814.730000004</v>
      </c>
      <c r="E19" s="3">
        <v>1000000</v>
      </c>
      <c r="F19" s="3">
        <v>26116628.699999999</v>
      </c>
      <c r="G19" s="3">
        <v>0</v>
      </c>
      <c r="H19" s="3">
        <v>0</v>
      </c>
      <c r="I19" s="111">
        <v>0</v>
      </c>
      <c r="J19" s="6">
        <f t="shared" si="0"/>
        <v>546976596.57000005</v>
      </c>
    </row>
    <row r="20" spans="1:10" ht="15" x14ac:dyDescent="0.25">
      <c r="A20" s="109" t="s">
        <v>908</v>
      </c>
      <c r="B20" s="3">
        <v>13374710.630000001</v>
      </c>
      <c r="C20" s="3">
        <v>885000</v>
      </c>
      <c r="D20" s="3">
        <v>955000</v>
      </c>
      <c r="E20" s="3">
        <v>0</v>
      </c>
      <c r="F20" s="3">
        <v>660000</v>
      </c>
      <c r="G20" s="3">
        <v>0</v>
      </c>
      <c r="H20" s="3">
        <v>0</v>
      </c>
      <c r="I20" s="111">
        <v>0</v>
      </c>
      <c r="J20" s="6">
        <f t="shared" si="0"/>
        <v>15874710.630000001</v>
      </c>
    </row>
    <row r="21" spans="1:10" ht="15" x14ac:dyDescent="0.25">
      <c r="A21" s="109" t="s">
        <v>909</v>
      </c>
      <c r="B21" s="3">
        <v>58606661.579999998</v>
      </c>
      <c r="C21" s="3">
        <v>1218423.1499999999</v>
      </c>
      <c r="D21" s="3">
        <v>4375976.95</v>
      </c>
      <c r="E21" s="3">
        <v>0</v>
      </c>
      <c r="F21" s="3">
        <v>223000</v>
      </c>
      <c r="G21" s="3">
        <v>0</v>
      </c>
      <c r="H21" s="3">
        <v>0</v>
      </c>
      <c r="I21" s="111">
        <v>0</v>
      </c>
      <c r="J21" s="6">
        <f t="shared" si="0"/>
        <v>64424061.68</v>
      </c>
    </row>
    <row r="22" spans="1:10" ht="15" x14ac:dyDescent="0.25">
      <c r="A22" s="109" t="s">
        <v>910</v>
      </c>
      <c r="B22" s="3">
        <v>28344978.48</v>
      </c>
      <c r="C22" s="3">
        <v>1216000</v>
      </c>
      <c r="D22" s="3">
        <v>5414000</v>
      </c>
      <c r="E22" s="3">
        <v>1010000</v>
      </c>
      <c r="F22" s="3">
        <v>580000</v>
      </c>
      <c r="G22" s="3">
        <v>0</v>
      </c>
      <c r="H22" s="3">
        <v>0</v>
      </c>
      <c r="I22" s="111">
        <v>0</v>
      </c>
      <c r="J22" s="6">
        <f t="shared" si="0"/>
        <v>36564978.480000004</v>
      </c>
    </row>
    <row r="23" spans="1:10" ht="15" x14ac:dyDescent="0.25">
      <c r="A23" s="109" t="s">
        <v>911</v>
      </c>
      <c r="B23" s="3">
        <v>197992618.88000003</v>
      </c>
      <c r="C23" s="3">
        <v>32363969.970000003</v>
      </c>
      <c r="D23" s="3">
        <v>308983252.31999999</v>
      </c>
      <c r="E23" s="3">
        <v>122000000</v>
      </c>
      <c r="F23" s="3">
        <v>4707600</v>
      </c>
      <c r="G23" s="3">
        <v>0</v>
      </c>
      <c r="H23" s="3">
        <v>0</v>
      </c>
      <c r="I23" s="111">
        <v>225162042.95000002</v>
      </c>
      <c r="J23" s="6">
        <f>SUM(B23:I23)</f>
        <v>891209484.12000012</v>
      </c>
    </row>
    <row r="24" spans="1:10" s="19" customFormat="1" x14ac:dyDescent="0.2">
      <c r="A24" s="15" t="s">
        <v>912</v>
      </c>
      <c r="B24" s="6">
        <f>SUM(B5:B23)</f>
        <v>5321572924.8199997</v>
      </c>
      <c r="C24" s="6">
        <f t="shared" ref="C24:J24" si="1">SUM(C5:C23)</f>
        <v>599795105.02999997</v>
      </c>
      <c r="D24" s="6">
        <f t="shared" si="1"/>
        <v>2727809194.96</v>
      </c>
      <c r="E24" s="6">
        <f t="shared" si="1"/>
        <v>1301704918.1799998</v>
      </c>
      <c r="F24" s="6">
        <f t="shared" si="1"/>
        <v>224295315.44999999</v>
      </c>
      <c r="G24" s="6">
        <f t="shared" si="1"/>
        <v>1385488471</v>
      </c>
      <c r="H24" s="6">
        <f>SUM(H5:H23)</f>
        <v>110948241.95999999</v>
      </c>
      <c r="I24" s="6">
        <f t="shared" si="1"/>
        <v>225162042.95000002</v>
      </c>
      <c r="J24" s="107">
        <f t="shared" si="1"/>
        <v>11896776214.349998</v>
      </c>
    </row>
  </sheetData>
  <mergeCells count="3">
    <mergeCell ref="A1:J2"/>
    <mergeCell ref="J3:J4"/>
    <mergeCell ref="A3:A4"/>
  </mergeCells>
  <pageMargins left="0.7" right="0.7" top="0.75" bottom="0.75" header="0.3" footer="0.3"/>
  <pageSetup scale="4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21"/>
  <sheetViews>
    <sheetView showGridLines="0" workbookViewId="0">
      <selection activeCell="E22" sqref="E22"/>
    </sheetView>
  </sheetViews>
  <sheetFormatPr baseColWidth="10" defaultRowHeight="15" x14ac:dyDescent="0.2"/>
  <cols>
    <col min="1" max="1" width="57.85546875" style="43" bestFit="1" customWidth="1"/>
    <col min="2" max="2" width="20.42578125" style="38" bestFit="1" customWidth="1"/>
    <col min="3" max="16384" width="11.42578125" style="25"/>
  </cols>
  <sheetData>
    <row r="1" spans="1:2" ht="15.75" x14ac:dyDescent="0.25">
      <c r="A1" s="26" t="s">
        <v>291</v>
      </c>
      <c r="B1" s="51" t="s">
        <v>174</v>
      </c>
    </row>
    <row r="2" spans="1:2" x14ac:dyDescent="0.2">
      <c r="A2" s="2" t="s">
        <v>893</v>
      </c>
      <c r="B2" s="35">
        <v>2362216124.8499999</v>
      </c>
    </row>
    <row r="3" spans="1:2" x14ac:dyDescent="0.2">
      <c r="A3" s="2" t="s">
        <v>894</v>
      </c>
      <c r="B3" s="35">
        <v>277029635.69000012</v>
      </c>
    </row>
    <row r="4" spans="1:2" x14ac:dyDescent="0.2">
      <c r="A4" s="2" t="s">
        <v>895</v>
      </c>
      <c r="B4" s="35">
        <v>47303794.969999984</v>
      </c>
    </row>
    <row r="5" spans="1:2" x14ac:dyDescent="0.2">
      <c r="A5" s="2" t="s">
        <v>896</v>
      </c>
      <c r="B5" s="35">
        <v>30630434.399999995</v>
      </c>
    </row>
    <row r="6" spans="1:2" ht="25.5" x14ac:dyDescent="0.2">
      <c r="A6" s="2" t="s">
        <v>897</v>
      </c>
      <c r="B6" s="35">
        <v>585070921.86000001</v>
      </c>
    </row>
    <row r="7" spans="1:2" ht="25.5" x14ac:dyDescent="0.2">
      <c r="A7" s="2" t="s">
        <v>898</v>
      </c>
      <c r="B7" s="35">
        <v>80187701.479999989</v>
      </c>
    </row>
    <row r="8" spans="1:2" x14ac:dyDescent="0.2">
      <c r="A8" s="2" t="s">
        <v>899</v>
      </c>
      <c r="B8" s="35">
        <v>374747844.89999992</v>
      </c>
    </row>
    <row r="9" spans="1:2" ht="25.5" x14ac:dyDescent="0.2">
      <c r="A9" s="2" t="s">
        <v>900</v>
      </c>
      <c r="B9" s="35">
        <v>1141563737.96</v>
      </c>
    </row>
    <row r="10" spans="1:2" x14ac:dyDescent="0.2">
      <c r="A10" s="2" t="s">
        <v>901</v>
      </c>
      <c r="B10" s="35">
        <v>372151612.64000016</v>
      </c>
    </row>
    <row r="11" spans="1:2" ht="25.5" x14ac:dyDescent="0.2">
      <c r="A11" s="2" t="s">
        <v>902</v>
      </c>
      <c r="B11" s="35">
        <v>1641475320.2899997</v>
      </c>
    </row>
    <row r="12" spans="1:2" ht="25.5" x14ac:dyDescent="0.2">
      <c r="A12" s="2" t="s">
        <v>903</v>
      </c>
      <c r="B12" s="35">
        <v>2767101663.3700018</v>
      </c>
    </row>
    <row r="13" spans="1:2" x14ac:dyDescent="0.2">
      <c r="A13" s="2" t="s">
        <v>904</v>
      </c>
      <c r="B13" s="35">
        <v>620863180.81999981</v>
      </c>
    </row>
    <row r="14" spans="1:2" x14ac:dyDescent="0.2">
      <c r="A14" s="2" t="s">
        <v>905</v>
      </c>
      <c r="B14" s="35">
        <v>12530080.459999999</v>
      </c>
    </row>
    <row r="15" spans="1:2" x14ac:dyDescent="0.2">
      <c r="A15" s="2" t="s">
        <v>906</v>
      </c>
      <c r="B15" s="35">
        <v>28854329.18</v>
      </c>
    </row>
    <row r="16" spans="1:2" x14ac:dyDescent="0.2">
      <c r="A16" s="2" t="s">
        <v>907</v>
      </c>
      <c r="B16" s="35">
        <v>546976596.57000017</v>
      </c>
    </row>
    <row r="17" spans="1:2" x14ac:dyDescent="0.2">
      <c r="A17" s="2" t="s">
        <v>908</v>
      </c>
      <c r="B17" s="35">
        <v>15874710.630000001</v>
      </c>
    </row>
    <row r="18" spans="1:2" x14ac:dyDescent="0.2">
      <c r="A18" s="2" t="s">
        <v>909</v>
      </c>
      <c r="B18" s="35">
        <v>64424061.68</v>
      </c>
    </row>
    <row r="19" spans="1:2" x14ac:dyDescent="0.2">
      <c r="A19" s="2" t="s">
        <v>910</v>
      </c>
      <c r="B19" s="35">
        <v>36564978.479999997</v>
      </c>
    </row>
    <row r="20" spans="1:2" x14ac:dyDescent="0.2">
      <c r="A20" s="2" t="s">
        <v>911</v>
      </c>
      <c r="B20" s="35">
        <v>891209484.12</v>
      </c>
    </row>
    <row r="21" spans="1:2" ht="15.75" x14ac:dyDescent="0.25">
      <c r="A21" s="37" t="s">
        <v>171</v>
      </c>
      <c r="B21" s="106">
        <f>SUM(B2:B20)</f>
        <v>11896776214.350002</v>
      </c>
    </row>
  </sheetData>
  <pageMargins left="0.7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143"/>
  <sheetViews>
    <sheetView showGridLines="0" workbookViewId="0">
      <selection activeCell="A10" sqref="A10"/>
    </sheetView>
  </sheetViews>
  <sheetFormatPr baseColWidth="10" defaultColWidth="61.5703125" defaultRowHeight="15" x14ac:dyDescent="0.2"/>
  <cols>
    <col min="1" max="1" width="96" style="48" bestFit="1" customWidth="1"/>
    <col min="2" max="2" width="20.42578125" style="57" bestFit="1" customWidth="1"/>
    <col min="3" max="16384" width="61.5703125" style="48"/>
  </cols>
  <sheetData>
    <row r="1" spans="1:2" ht="15.75" x14ac:dyDescent="0.25">
      <c r="A1" s="50" t="s">
        <v>292</v>
      </c>
      <c r="B1" s="51" t="s">
        <v>174</v>
      </c>
    </row>
    <row r="2" spans="1:2" ht="15.75" x14ac:dyDescent="0.25">
      <c r="A2" s="52" t="s">
        <v>937</v>
      </c>
      <c r="B2" s="53">
        <f>SUM(B3:B4)</f>
        <v>12530080.460000001</v>
      </c>
    </row>
    <row r="3" spans="1:2" x14ac:dyDescent="0.2">
      <c r="A3" s="54" t="s">
        <v>938</v>
      </c>
      <c r="B3" s="55">
        <v>7747404.7100000009</v>
      </c>
    </row>
    <row r="4" spans="1:2" x14ac:dyDescent="0.2">
      <c r="A4" s="54" t="s">
        <v>939</v>
      </c>
      <c r="B4" s="55">
        <v>4782675.75</v>
      </c>
    </row>
    <row r="5" spans="1:2" ht="15.75" x14ac:dyDescent="0.25">
      <c r="A5" s="52" t="s">
        <v>940</v>
      </c>
      <c r="B5" s="53">
        <v>277029635.69</v>
      </c>
    </row>
    <row r="6" spans="1:2" x14ac:dyDescent="0.2">
      <c r="A6" s="54" t="s">
        <v>941</v>
      </c>
      <c r="B6" s="55">
        <v>787929.79</v>
      </c>
    </row>
    <row r="7" spans="1:2" x14ac:dyDescent="0.2">
      <c r="A7" s="54" t="s">
        <v>942</v>
      </c>
      <c r="B7" s="55">
        <v>18732645.379999999</v>
      </c>
    </row>
    <row r="8" spans="1:2" x14ac:dyDescent="0.2">
      <c r="A8" s="54" t="s">
        <v>943</v>
      </c>
      <c r="B8" s="55">
        <v>133040750.53</v>
      </c>
    </row>
    <row r="9" spans="1:2" x14ac:dyDescent="0.2">
      <c r="A9" s="54" t="s">
        <v>944</v>
      </c>
      <c r="B9" s="55">
        <v>96523587.810000002</v>
      </c>
    </row>
    <row r="10" spans="1:2" x14ac:dyDescent="0.2">
      <c r="A10" s="54" t="s">
        <v>945</v>
      </c>
      <c r="B10" s="55">
        <v>1437675.86</v>
      </c>
    </row>
    <row r="11" spans="1:2" x14ac:dyDescent="0.2">
      <c r="A11" s="54" t="s">
        <v>946</v>
      </c>
      <c r="B11" s="55">
        <v>13851487.699999999</v>
      </c>
    </row>
    <row r="12" spans="1:2" x14ac:dyDescent="0.2">
      <c r="A12" s="54" t="s">
        <v>947</v>
      </c>
      <c r="B12" s="55">
        <v>2401376.2000000002</v>
      </c>
    </row>
    <row r="13" spans="1:2" x14ac:dyDescent="0.2">
      <c r="A13" s="54" t="s">
        <v>948</v>
      </c>
      <c r="B13" s="55">
        <v>10254182.420000002</v>
      </c>
    </row>
    <row r="14" spans="1:2" ht="15.75" x14ac:dyDescent="0.25">
      <c r="A14" s="52" t="s">
        <v>949</v>
      </c>
      <c r="B14" s="53">
        <f>SUM(B15:B18)</f>
        <v>36564978.480000004</v>
      </c>
    </row>
    <row r="15" spans="1:2" x14ac:dyDescent="0.2">
      <c r="A15" s="54" t="s">
        <v>950</v>
      </c>
      <c r="B15" s="55">
        <v>11560000.539999999</v>
      </c>
    </row>
    <row r="16" spans="1:2" x14ac:dyDescent="0.2">
      <c r="A16" s="54" t="s">
        <v>951</v>
      </c>
      <c r="B16" s="55">
        <v>16155018.93</v>
      </c>
    </row>
    <row r="17" spans="1:2" x14ac:dyDescent="0.2">
      <c r="A17" s="54" t="s">
        <v>952</v>
      </c>
      <c r="B17" s="55">
        <v>5066959.0100000007</v>
      </c>
    </row>
    <row r="18" spans="1:2" x14ac:dyDescent="0.2">
      <c r="A18" s="54" t="s">
        <v>953</v>
      </c>
      <c r="B18" s="55">
        <v>3783000</v>
      </c>
    </row>
    <row r="19" spans="1:2" ht="15.75" x14ac:dyDescent="0.25">
      <c r="A19" s="52" t="s">
        <v>954</v>
      </c>
      <c r="B19" s="53">
        <f>SUM(B20:B28)</f>
        <v>2362216124.8499994</v>
      </c>
    </row>
    <row r="20" spans="1:2" x14ac:dyDescent="0.2">
      <c r="A20" s="54" t="s">
        <v>955</v>
      </c>
      <c r="B20" s="55">
        <v>32520157.219999999</v>
      </c>
    </row>
    <row r="21" spans="1:2" x14ac:dyDescent="0.2">
      <c r="A21" s="54" t="s">
        <v>956</v>
      </c>
      <c r="B21" s="55">
        <v>4804832.3499999996</v>
      </c>
    </row>
    <row r="22" spans="1:2" x14ac:dyDescent="0.2">
      <c r="A22" s="54" t="s">
        <v>957</v>
      </c>
      <c r="B22" s="55">
        <v>42217147.920000002</v>
      </c>
    </row>
    <row r="23" spans="1:2" x14ac:dyDescent="0.2">
      <c r="A23" s="54" t="s">
        <v>958</v>
      </c>
      <c r="B23" s="55">
        <v>11748165.66</v>
      </c>
    </row>
    <row r="24" spans="1:2" x14ac:dyDescent="0.2">
      <c r="A24" s="54" t="s">
        <v>959</v>
      </c>
      <c r="B24" s="55">
        <v>473437980.49000001</v>
      </c>
    </row>
    <row r="25" spans="1:2" x14ac:dyDescent="0.2">
      <c r="A25" s="54" t="s">
        <v>960</v>
      </c>
      <c r="B25" s="55">
        <v>1514341198.0199997</v>
      </c>
    </row>
    <row r="26" spans="1:2" x14ac:dyDescent="0.2">
      <c r="A26" s="54" t="s">
        <v>961</v>
      </c>
      <c r="B26" s="55">
        <v>56428978.829999998</v>
      </c>
    </row>
    <row r="27" spans="1:2" x14ac:dyDescent="0.2">
      <c r="A27" s="54" t="s">
        <v>962</v>
      </c>
      <c r="B27" s="55">
        <v>53592540.20000001</v>
      </c>
    </row>
    <row r="28" spans="1:2" x14ac:dyDescent="0.2">
      <c r="A28" s="54" t="s">
        <v>963</v>
      </c>
      <c r="B28" s="55">
        <v>173125124.16000003</v>
      </c>
    </row>
    <row r="29" spans="1:2" ht="15.75" x14ac:dyDescent="0.25">
      <c r="A29" s="52" t="s">
        <v>964</v>
      </c>
      <c r="B29" s="53">
        <f>SUM(B30:B34)</f>
        <v>47303794.969999999</v>
      </c>
    </row>
    <row r="30" spans="1:2" x14ac:dyDescent="0.2">
      <c r="A30" s="54" t="s">
        <v>965</v>
      </c>
      <c r="B30" s="55">
        <v>9297645.1999999993</v>
      </c>
    </row>
    <row r="31" spans="1:2" x14ac:dyDescent="0.2">
      <c r="A31" s="54" t="s">
        <v>966</v>
      </c>
      <c r="B31" s="55">
        <v>7476559.8200000003</v>
      </c>
    </row>
    <row r="32" spans="1:2" x14ac:dyDescent="0.2">
      <c r="A32" s="54" t="s">
        <v>967</v>
      </c>
      <c r="B32" s="55">
        <v>8695150.0999999978</v>
      </c>
    </row>
    <row r="33" spans="1:2" x14ac:dyDescent="0.2">
      <c r="A33" s="54" t="s">
        <v>968</v>
      </c>
      <c r="B33" s="55">
        <v>10351087.42</v>
      </c>
    </row>
    <row r="34" spans="1:2" x14ac:dyDescent="0.2">
      <c r="A34" s="54" t="s">
        <v>969</v>
      </c>
      <c r="B34" s="55">
        <v>11483352.429999998</v>
      </c>
    </row>
    <row r="35" spans="1:2" ht="15.75" x14ac:dyDescent="0.25">
      <c r="A35" s="52" t="s">
        <v>970</v>
      </c>
      <c r="B35" s="53">
        <f>SUM(B36:B40)</f>
        <v>80187701.480000019</v>
      </c>
    </row>
    <row r="36" spans="1:2" x14ac:dyDescent="0.2">
      <c r="A36" s="54" t="s">
        <v>971</v>
      </c>
      <c r="B36" s="55">
        <v>29532290.090000004</v>
      </c>
    </row>
    <row r="37" spans="1:2" x14ac:dyDescent="0.2">
      <c r="A37" s="54" t="s">
        <v>972</v>
      </c>
      <c r="B37" s="55">
        <v>1201827.8199999998</v>
      </c>
    </row>
    <row r="38" spans="1:2" x14ac:dyDescent="0.2">
      <c r="A38" s="54" t="s">
        <v>973</v>
      </c>
      <c r="B38" s="55">
        <v>4664856.88</v>
      </c>
    </row>
    <row r="39" spans="1:2" x14ac:dyDescent="0.2">
      <c r="A39" s="54" t="s">
        <v>974</v>
      </c>
      <c r="B39" s="55">
        <v>8190055.0600000005</v>
      </c>
    </row>
    <row r="40" spans="1:2" x14ac:dyDescent="0.2">
      <c r="A40" s="54" t="s">
        <v>975</v>
      </c>
      <c r="B40" s="55">
        <v>36598671.630000003</v>
      </c>
    </row>
    <row r="41" spans="1:2" ht="15.75" x14ac:dyDescent="0.25">
      <c r="A41" s="52" t="s">
        <v>976</v>
      </c>
      <c r="B41" s="53">
        <f>SUM(B42:B48)</f>
        <v>585070921.86000001</v>
      </c>
    </row>
    <row r="42" spans="1:2" x14ac:dyDescent="0.2">
      <c r="A42" s="54" t="s">
        <v>977</v>
      </c>
      <c r="B42" s="55">
        <v>327840741.80000001</v>
      </c>
    </row>
    <row r="43" spans="1:2" x14ac:dyDescent="0.2">
      <c r="A43" s="54" t="s">
        <v>978</v>
      </c>
      <c r="B43" s="55">
        <v>17702069.359999999</v>
      </c>
    </row>
    <row r="44" spans="1:2" x14ac:dyDescent="0.2">
      <c r="A44" s="54" t="s">
        <v>979</v>
      </c>
      <c r="B44" s="55">
        <v>128172790.56999999</v>
      </c>
    </row>
    <row r="45" spans="1:2" x14ac:dyDescent="0.2">
      <c r="A45" s="54" t="s">
        <v>980</v>
      </c>
      <c r="B45" s="55">
        <v>24729828.090000004</v>
      </c>
    </row>
    <row r="46" spans="1:2" x14ac:dyDescent="0.2">
      <c r="A46" s="54" t="s">
        <v>981</v>
      </c>
      <c r="B46" s="55">
        <v>45266148.229999997</v>
      </c>
    </row>
    <row r="47" spans="1:2" x14ac:dyDescent="0.2">
      <c r="A47" s="54" t="s">
        <v>982</v>
      </c>
      <c r="B47" s="55">
        <v>28502670.899999999</v>
      </c>
    </row>
    <row r="48" spans="1:2" x14ac:dyDescent="0.2">
      <c r="A48" s="54" t="s">
        <v>983</v>
      </c>
      <c r="B48" s="55">
        <v>12856672.91</v>
      </c>
    </row>
    <row r="49" spans="1:2" ht="15.75" x14ac:dyDescent="0.25">
      <c r="A49" s="52" t="s">
        <v>984</v>
      </c>
      <c r="B49" s="53">
        <f>SUM(B50:B59)</f>
        <v>1141563737.96</v>
      </c>
    </row>
    <row r="50" spans="1:2" x14ac:dyDescent="0.2">
      <c r="A50" s="54" t="s">
        <v>985</v>
      </c>
      <c r="B50" s="55">
        <v>10040658.75</v>
      </c>
    </row>
    <row r="51" spans="1:2" x14ac:dyDescent="0.2">
      <c r="A51" s="54" t="s">
        <v>986</v>
      </c>
      <c r="B51" s="55">
        <v>41934750.469999999</v>
      </c>
    </row>
    <row r="52" spans="1:2" x14ac:dyDescent="0.2">
      <c r="A52" s="54" t="s">
        <v>987</v>
      </c>
      <c r="B52" s="55">
        <v>10517910.489999998</v>
      </c>
    </row>
    <row r="53" spans="1:2" x14ac:dyDescent="0.2">
      <c r="A53" s="54" t="s">
        <v>988</v>
      </c>
      <c r="B53" s="55">
        <v>178076130.94999999</v>
      </c>
    </row>
    <row r="54" spans="1:2" x14ac:dyDescent="0.2">
      <c r="A54" s="54" t="s">
        <v>989</v>
      </c>
      <c r="B54" s="55">
        <v>1941456.81</v>
      </c>
    </row>
    <row r="55" spans="1:2" x14ac:dyDescent="0.2">
      <c r="A55" s="54" t="s">
        <v>990</v>
      </c>
      <c r="B55" s="55">
        <v>53793780.690000005</v>
      </c>
    </row>
    <row r="56" spans="1:2" x14ac:dyDescent="0.2">
      <c r="A56" s="54" t="s">
        <v>991</v>
      </c>
      <c r="B56" s="55">
        <v>19982326.790000003</v>
      </c>
    </row>
    <row r="57" spans="1:2" x14ac:dyDescent="0.2">
      <c r="A57" s="54" t="s">
        <v>992</v>
      </c>
      <c r="B57" s="55">
        <v>546732812.75999999</v>
      </c>
    </row>
    <row r="58" spans="1:2" x14ac:dyDescent="0.2">
      <c r="A58" s="54" t="s">
        <v>993</v>
      </c>
      <c r="B58" s="55">
        <v>53543910.25</v>
      </c>
    </row>
    <row r="59" spans="1:2" x14ac:dyDescent="0.2">
      <c r="A59" s="54" t="s">
        <v>994</v>
      </c>
      <c r="B59" s="55">
        <v>225000000</v>
      </c>
    </row>
    <row r="60" spans="1:2" ht="15.75" x14ac:dyDescent="0.25">
      <c r="A60" s="52" t="s">
        <v>995</v>
      </c>
      <c r="B60" s="53">
        <f>SUM(B61:B67)</f>
        <v>374747844.89999998</v>
      </c>
    </row>
    <row r="61" spans="1:2" x14ac:dyDescent="0.2">
      <c r="A61" s="54" t="s">
        <v>996</v>
      </c>
      <c r="B61" s="55">
        <v>5650865.9999999991</v>
      </c>
    </row>
    <row r="62" spans="1:2" x14ac:dyDescent="0.2">
      <c r="A62" s="54" t="s">
        <v>997</v>
      </c>
      <c r="B62" s="55">
        <v>7014468.2700000005</v>
      </c>
    </row>
    <row r="63" spans="1:2" x14ac:dyDescent="0.2">
      <c r="A63" s="54" t="s">
        <v>998</v>
      </c>
      <c r="B63" s="55">
        <v>121527486.48999999</v>
      </c>
    </row>
    <row r="64" spans="1:2" x14ac:dyDescent="0.2">
      <c r="A64" s="54" t="s">
        <v>999</v>
      </c>
      <c r="B64" s="55">
        <v>133809158.76000001</v>
      </c>
    </row>
    <row r="65" spans="1:2" x14ac:dyDescent="0.2">
      <c r="A65" s="54" t="s">
        <v>1000</v>
      </c>
      <c r="B65" s="55">
        <v>51026667.410000004</v>
      </c>
    </row>
    <row r="66" spans="1:2" x14ac:dyDescent="0.2">
      <c r="A66" s="54" t="s">
        <v>1001</v>
      </c>
      <c r="B66" s="55">
        <v>18000000</v>
      </c>
    </row>
    <row r="67" spans="1:2" x14ac:dyDescent="0.2">
      <c r="A67" s="54" t="s">
        <v>1002</v>
      </c>
      <c r="B67" s="55">
        <v>37719197.969999999</v>
      </c>
    </row>
    <row r="68" spans="1:2" ht="15.75" x14ac:dyDescent="0.25">
      <c r="A68" s="52" t="s">
        <v>1003</v>
      </c>
      <c r="B68" s="53">
        <f>SUM(B69:B74)</f>
        <v>1641475320.2900007</v>
      </c>
    </row>
    <row r="69" spans="1:2" x14ac:dyDescent="0.2">
      <c r="A69" s="54" t="s">
        <v>1004</v>
      </c>
      <c r="B69" s="55">
        <v>34260489.920000002</v>
      </c>
    </row>
    <row r="70" spans="1:2" x14ac:dyDescent="0.2">
      <c r="A70" s="54" t="s">
        <v>1005</v>
      </c>
      <c r="B70" s="55">
        <v>62374105.599999994</v>
      </c>
    </row>
    <row r="71" spans="1:2" x14ac:dyDescent="0.2">
      <c r="A71" s="54" t="s">
        <v>1006</v>
      </c>
      <c r="B71" s="55">
        <v>84104594.430000022</v>
      </c>
    </row>
    <row r="72" spans="1:2" x14ac:dyDescent="0.2">
      <c r="A72" s="54" t="s">
        <v>1007</v>
      </c>
      <c r="B72" s="55">
        <v>1401676905.8200004</v>
      </c>
    </row>
    <row r="73" spans="1:2" x14ac:dyDescent="0.2">
      <c r="A73" s="54" t="s">
        <v>1008</v>
      </c>
      <c r="B73" s="55">
        <v>23127316.129999995</v>
      </c>
    </row>
    <row r="74" spans="1:2" x14ac:dyDescent="0.2">
      <c r="A74" s="54" t="s">
        <v>1009</v>
      </c>
      <c r="B74" s="55">
        <v>35931908.390000001</v>
      </c>
    </row>
    <row r="75" spans="1:2" ht="15.75" x14ac:dyDescent="0.25">
      <c r="A75" s="52" t="s">
        <v>1010</v>
      </c>
      <c r="B75" s="53">
        <f>SUM(B76:B86)</f>
        <v>2767101663.3699999</v>
      </c>
    </row>
    <row r="76" spans="1:2" x14ac:dyDescent="0.2">
      <c r="A76" s="54" t="s">
        <v>1011</v>
      </c>
      <c r="B76" s="55">
        <v>650508765.74000001</v>
      </c>
    </row>
    <row r="77" spans="1:2" x14ac:dyDescent="0.2">
      <c r="A77" s="54" t="s">
        <v>1012</v>
      </c>
      <c r="B77" s="55">
        <v>704664512.75999999</v>
      </c>
    </row>
    <row r="78" spans="1:2" x14ac:dyDescent="0.2">
      <c r="A78" s="54" t="s">
        <v>1013</v>
      </c>
      <c r="B78" s="55">
        <v>37475371.140000001</v>
      </c>
    </row>
    <row r="79" spans="1:2" x14ac:dyDescent="0.2">
      <c r="A79" s="54" t="s">
        <v>1014</v>
      </c>
      <c r="B79" s="55">
        <v>4325880.8400000008</v>
      </c>
    </row>
    <row r="80" spans="1:2" x14ac:dyDescent="0.2">
      <c r="A80" s="54" t="s">
        <v>1015</v>
      </c>
      <c r="B80" s="55">
        <v>1282691.2</v>
      </c>
    </row>
    <row r="81" spans="1:2" x14ac:dyDescent="0.2">
      <c r="A81" s="54" t="s">
        <v>1016</v>
      </c>
      <c r="B81" s="55">
        <v>187763658.5</v>
      </c>
    </row>
    <row r="82" spans="1:2" x14ac:dyDescent="0.2">
      <c r="A82" s="54" t="s">
        <v>1017</v>
      </c>
      <c r="B82" s="55">
        <v>325444315.35999995</v>
      </c>
    </row>
    <row r="83" spans="1:2" x14ac:dyDescent="0.2">
      <c r="A83" s="54" t="s">
        <v>1018</v>
      </c>
      <c r="B83" s="55">
        <v>261196983.56000006</v>
      </c>
    </row>
    <row r="84" spans="1:2" x14ac:dyDescent="0.2">
      <c r="A84" s="54" t="s">
        <v>1019</v>
      </c>
      <c r="B84" s="55">
        <v>118232248.63000003</v>
      </c>
    </row>
    <row r="85" spans="1:2" x14ac:dyDescent="0.2">
      <c r="A85" s="54" t="s">
        <v>1020</v>
      </c>
      <c r="B85" s="55">
        <v>457453490.75</v>
      </c>
    </row>
    <row r="86" spans="1:2" x14ac:dyDescent="0.2">
      <c r="A86" s="54" t="s">
        <v>1021</v>
      </c>
      <c r="B86" s="55">
        <v>18753744.890000001</v>
      </c>
    </row>
    <row r="87" spans="1:2" ht="15.75" x14ac:dyDescent="0.25">
      <c r="A87" s="52" t="s">
        <v>1022</v>
      </c>
      <c r="B87" s="53">
        <f>SUM(B88:B95)</f>
        <v>620863180.81999993</v>
      </c>
    </row>
    <row r="88" spans="1:2" x14ac:dyDescent="0.2">
      <c r="A88" s="54" t="s">
        <v>1023</v>
      </c>
      <c r="B88" s="55">
        <v>10114660.939999999</v>
      </c>
    </row>
    <row r="89" spans="1:2" x14ac:dyDescent="0.2">
      <c r="A89" s="54" t="s">
        <v>1024</v>
      </c>
      <c r="B89" s="55">
        <v>2504516.7600000002</v>
      </c>
    </row>
    <row r="90" spans="1:2" x14ac:dyDescent="0.2">
      <c r="A90" s="54" t="s">
        <v>1025</v>
      </c>
      <c r="B90" s="55">
        <v>5350568.8999999994</v>
      </c>
    </row>
    <row r="91" spans="1:2" x14ac:dyDescent="0.2">
      <c r="A91" s="54" t="s">
        <v>1026</v>
      </c>
      <c r="B91" s="55">
        <v>3813976.71</v>
      </c>
    </row>
    <row r="92" spans="1:2" x14ac:dyDescent="0.2">
      <c r="A92" s="54" t="s">
        <v>1027</v>
      </c>
      <c r="B92" s="55">
        <v>2784759.52</v>
      </c>
    </row>
    <row r="93" spans="1:2" x14ac:dyDescent="0.2">
      <c r="A93" s="54" t="s">
        <v>1028</v>
      </c>
      <c r="B93" s="55">
        <v>18482623.690000001</v>
      </c>
    </row>
    <row r="94" spans="1:2" x14ac:dyDescent="0.2">
      <c r="A94" s="54" t="s">
        <v>1029</v>
      </c>
      <c r="B94" s="55">
        <v>575000000</v>
      </c>
    </row>
    <row r="95" spans="1:2" x14ac:dyDescent="0.2">
      <c r="A95" s="54" t="s">
        <v>1030</v>
      </c>
      <c r="B95" s="55">
        <v>2812074.3000000003</v>
      </c>
    </row>
    <row r="96" spans="1:2" ht="15.75" x14ac:dyDescent="0.25">
      <c r="A96" s="52" t="s">
        <v>1031</v>
      </c>
      <c r="B96" s="53">
        <f>SUM(B97:B108)</f>
        <v>546976596.56999993</v>
      </c>
    </row>
    <row r="97" spans="1:2" x14ac:dyDescent="0.2">
      <c r="A97" s="54" t="s">
        <v>1032</v>
      </c>
      <c r="B97" s="55">
        <v>294550613.31000006</v>
      </c>
    </row>
    <row r="98" spans="1:2" x14ac:dyDescent="0.2">
      <c r="A98" s="54" t="s">
        <v>1033</v>
      </c>
      <c r="B98" s="55">
        <v>15362623.869999997</v>
      </c>
    </row>
    <row r="99" spans="1:2" x14ac:dyDescent="0.2">
      <c r="A99" s="54" t="s">
        <v>1034</v>
      </c>
      <c r="B99" s="55">
        <v>3920137.84</v>
      </c>
    </row>
    <row r="100" spans="1:2" x14ac:dyDescent="0.2">
      <c r="A100" s="54" t="s">
        <v>1035</v>
      </c>
      <c r="B100" s="55">
        <v>1040073.16</v>
      </c>
    </row>
    <row r="101" spans="1:2" x14ac:dyDescent="0.2">
      <c r="A101" s="54" t="s">
        <v>1036</v>
      </c>
      <c r="B101" s="55">
        <v>1509477.84</v>
      </c>
    </row>
    <row r="102" spans="1:2" x14ac:dyDescent="0.2">
      <c r="A102" s="54" t="s">
        <v>1037</v>
      </c>
      <c r="B102" s="55">
        <v>55312112.369999997</v>
      </c>
    </row>
    <row r="103" spans="1:2" x14ac:dyDescent="0.2">
      <c r="A103" s="54" t="s">
        <v>1038</v>
      </c>
      <c r="B103" s="55">
        <v>55617255.290000007</v>
      </c>
    </row>
    <row r="104" spans="1:2" x14ac:dyDescent="0.2">
      <c r="A104" s="54" t="s">
        <v>1039</v>
      </c>
      <c r="B104" s="55">
        <v>60976318.120000005</v>
      </c>
    </row>
    <row r="105" spans="1:2" x14ac:dyDescent="0.2">
      <c r="A105" s="54" t="s">
        <v>1040</v>
      </c>
      <c r="B105" s="55">
        <v>810536.4</v>
      </c>
    </row>
    <row r="106" spans="1:2" x14ac:dyDescent="0.2">
      <c r="A106" s="54" t="s">
        <v>1041</v>
      </c>
      <c r="B106" s="55">
        <v>413898.03</v>
      </c>
    </row>
    <row r="107" spans="1:2" x14ac:dyDescent="0.2">
      <c r="A107" s="54" t="s">
        <v>1042</v>
      </c>
      <c r="B107" s="55">
        <v>413898.03</v>
      </c>
    </row>
    <row r="108" spans="1:2" x14ac:dyDescent="0.2">
      <c r="A108" s="54" t="s">
        <v>1043</v>
      </c>
      <c r="B108" s="55">
        <v>57049652.309999987</v>
      </c>
    </row>
    <row r="109" spans="1:2" ht="15.75" x14ac:dyDescent="0.25">
      <c r="A109" s="52" t="s">
        <v>360</v>
      </c>
      <c r="B109" s="53">
        <f>SUM(B110:B115)</f>
        <v>64424061.68</v>
      </c>
    </row>
    <row r="110" spans="1:2" x14ac:dyDescent="0.2">
      <c r="A110" s="54" t="s">
        <v>1044</v>
      </c>
      <c r="B110" s="55">
        <v>4625691.26</v>
      </c>
    </row>
    <row r="111" spans="1:2" x14ac:dyDescent="0.2">
      <c r="A111" s="54" t="s">
        <v>1045</v>
      </c>
      <c r="B111" s="55">
        <v>10420263.039999999</v>
      </c>
    </row>
    <row r="112" spans="1:2" x14ac:dyDescent="0.2">
      <c r="A112" s="54" t="s">
        <v>1046</v>
      </c>
      <c r="B112" s="55">
        <v>18584926.969999995</v>
      </c>
    </row>
    <row r="113" spans="1:2" x14ac:dyDescent="0.2">
      <c r="A113" s="54" t="s">
        <v>1047</v>
      </c>
      <c r="B113" s="55">
        <v>11253918.950000001</v>
      </c>
    </row>
    <row r="114" spans="1:2" x14ac:dyDescent="0.2">
      <c r="A114" s="54" t="s">
        <v>1048</v>
      </c>
      <c r="B114" s="55">
        <v>4444382.49</v>
      </c>
    </row>
    <row r="115" spans="1:2" x14ac:dyDescent="0.2">
      <c r="A115" s="54" t="s">
        <v>1049</v>
      </c>
      <c r="B115" s="55">
        <v>15094878.970000001</v>
      </c>
    </row>
    <row r="116" spans="1:2" ht="15.75" x14ac:dyDescent="0.25">
      <c r="A116" s="52" t="s">
        <v>361</v>
      </c>
      <c r="B116" s="53">
        <f>SUM(B117:B124)</f>
        <v>891209484.12000012</v>
      </c>
    </row>
    <row r="117" spans="1:2" x14ac:dyDescent="0.2">
      <c r="A117" s="54" t="s">
        <v>1050</v>
      </c>
      <c r="B117" s="55">
        <v>45130222.719999999</v>
      </c>
    </row>
    <row r="118" spans="1:2" x14ac:dyDescent="0.2">
      <c r="A118" s="54" t="s">
        <v>1051</v>
      </c>
      <c r="B118" s="55">
        <v>31941159.050000001</v>
      </c>
    </row>
    <row r="119" spans="1:2" x14ac:dyDescent="0.2">
      <c r="A119" s="54" t="s">
        <v>1052</v>
      </c>
      <c r="B119" s="55">
        <v>12391410.77</v>
      </c>
    </row>
    <row r="120" spans="1:2" x14ac:dyDescent="0.2">
      <c r="A120" s="54" t="s">
        <v>1053</v>
      </c>
      <c r="B120" s="55">
        <v>357364904.50000006</v>
      </c>
    </row>
    <row r="121" spans="1:2" x14ac:dyDescent="0.2">
      <c r="A121" s="54" t="s">
        <v>1054</v>
      </c>
      <c r="B121" s="55">
        <v>124193094.99999999</v>
      </c>
    </row>
    <row r="122" spans="1:2" x14ac:dyDescent="0.2">
      <c r="A122" s="54" t="s">
        <v>1055</v>
      </c>
      <c r="B122" s="55">
        <v>202914363.58000001</v>
      </c>
    </row>
    <row r="123" spans="1:2" x14ac:dyDescent="0.2">
      <c r="A123" s="54" t="s">
        <v>1056</v>
      </c>
      <c r="B123" s="55">
        <v>94155562.400000006</v>
      </c>
    </row>
    <row r="124" spans="1:2" x14ac:dyDescent="0.2">
      <c r="A124" s="54" t="s">
        <v>1057</v>
      </c>
      <c r="B124" s="55">
        <v>23118766.099999998</v>
      </c>
    </row>
    <row r="125" spans="1:2" ht="15.75" x14ac:dyDescent="0.25">
      <c r="A125" s="52" t="s">
        <v>1058</v>
      </c>
      <c r="B125" s="53">
        <f>SUM(B126:B133)</f>
        <v>372151612.63999999</v>
      </c>
    </row>
    <row r="126" spans="1:2" x14ac:dyDescent="0.2">
      <c r="A126" s="54" t="s">
        <v>1059</v>
      </c>
      <c r="B126" s="55">
        <v>84433120.230000004</v>
      </c>
    </row>
    <row r="127" spans="1:2" x14ac:dyDescent="0.2">
      <c r="A127" s="54" t="s">
        <v>1060</v>
      </c>
      <c r="B127" s="55">
        <v>129582085.76000002</v>
      </c>
    </row>
    <row r="128" spans="1:2" x14ac:dyDescent="0.2">
      <c r="A128" s="54" t="s">
        <v>1061</v>
      </c>
      <c r="B128" s="55">
        <v>27852555.760000002</v>
      </c>
    </row>
    <row r="129" spans="1:2" x14ac:dyDescent="0.2">
      <c r="A129" s="54" t="s">
        <v>1062</v>
      </c>
      <c r="B129" s="55">
        <v>11594090.789999999</v>
      </c>
    </row>
    <row r="130" spans="1:2" x14ac:dyDescent="0.2">
      <c r="A130" s="54" t="s">
        <v>1063</v>
      </c>
      <c r="B130" s="55">
        <v>16347939.91</v>
      </c>
    </row>
    <row r="131" spans="1:2" x14ac:dyDescent="0.2">
      <c r="A131" s="54" t="s">
        <v>363</v>
      </c>
      <c r="B131" s="55">
        <v>31286009.630000003</v>
      </c>
    </row>
    <row r="132" spans="1:2" x14ac:dyDescent="0.2">
      <c r="A132" s="54" t="s">
        <v>1064</v>
      </c>
      <c r="B132" s="55">
        <v>46983517.609999999</v>
      </c>
    </row>
    <row r="133" spans="1:2" x14ac:dyDescent="0.2">
      <c r="A133" s="54" t="s">
        <v>1065</v>
      </c>
      <c r="B133" s="55">
        <v>24072292.949999996</v>
      </c>
    </row>
    <row r="134" spans="1:2" ht="15.75" x14ac:dyDescent="0.25">
      <c r="A134" s="52" t="s">
        <v>1066</v>
      </c>
      <c r="B134" s="53">
        <f>B135</f>
        <v>28854329.18</v>
      </c>
    </row>
    <row r="135" spans="1:2" x14ac:dyDescent="0.2">
      <c r="A135" s="54" t="s">
        <v>1067</v>
      </c>
      <c r="B135" s="55">
        <v>28854329.18</v>
      </c>
    </row>
    <row r="136" spans="1:2" ht="15.75" x14ac:dyDescent="0.25">
      <c r="A136" s="52" t="s">
        <v>1068</v>
      </c>
      <c r="B136" s="53">
        <v>15874710.630000001</v>
      </c>
    </row>
    <row r="137" spans="1:2" x14ac:dyDescent="0.2">
      <c r="A137" s="54" t="s">
        <v>1069</v>
      </c>
      <c r="B137" s="55">
        <v>15874710.630000001</v>
      </c>
    </row>
    <row r="138" spans="1:2" ht="15.75" x14ac:dyDescent="0.25">
      <c r="A138" s="52" t="s">
        <v>1070</v>
      </c>
      <c r="B138" s="53">
        <f>SUM(B139:B142)</f>
        <v>30630434.399999999</v>
      </c>
    </row>
    <row r="139" spans="1:2" x14ac:dyDescent="0.2">
      <c r="A139" s="54" t="s">
        <v>1071</v>
      </c>
      <c r="B139" s="55">
        <v>905413.12</v>
      </c>
    </row>
    <row r="140" spans="1:2" x14ac:dyDescent="0.2">
      <c r="A140" s="54" t="s">
        <v>1072</v>
      </c>
      <c r="B140" s="55">
        <v>5983025.1999999993</v>
      </c>
    </row>
    <row r="141" spans="1:2" x14ac:dyDescent="0.2">
      <c r="A141" s="54" t="s">
        <v>1073</v>
      </c>
      <c r="B141" s="55">
        <v>4041996.08</v>
      </c>
    </row>
    <row r="142" spans="1:2" x14ac:dyDescent="0.2">
      <c r="A142" s="54" t="s">
        <v>1074</v>
      </c>
      <c r="B142" s="55">
        <v>19700000</v>
      </c>
    </row>
    <row r="143" spans="1:2" ht="15.75" x14ac:dyDescent="0.25">
      <c r="A143" s="56" t="s">
        <v>362</v>
      </c>
      <c r="B143" s="106">
        <f>B2+B5+B14+B19+B29+B35+B41+B49+B60+B68+B75+B87+B96+B109+B116+B125+B134+B136+B138</f>
        <v>11896776214.35</v>
      </c>
    </row>
  </sheetData>
  <autoFilter ref="A1:B143"/>
  <pageMargins left="0.7" right="0.7" top="0.75" bottom="0.75" header="0.3" footer="0.3"/>
  <pageSetup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"/>
  <sheetViews>
    <sheetView showGridLines="0" workbookViewId="0">
      <selection activeCell="D35" sqref="D35"/>
    </sheetView>
  </sheetViews>
  <sheetFormatPr baseColWidth="10" defaultRowHeight="15" x14ac:dyDescent="0.2"/>
  <cols>
    <col min="1" max="1" width="6.42578125" style="25" bestFit="1" customWidth="1"/>
    <col min="2" max="2" width="67.42578125" style="25" customWidth="1"/>
    <col min="3" max="3" width="20.42578125" style="25" bestFit="1" customWidth="1"/>
    <col min="4" max="5" width="17.85546875" style="25" bestFit="1" customWidth="1"/>
    <col min="6" max="6" width="16.28515625" style="25" bestFit="1" customWidth="1"/>
    <col min="7" max="7" width="17.85546875" style="25" bestFit="1" customWidth="1"/>
    <col min="8" max="9" width="16.28515625" style="25" bestFit="1" customWidth="1"/>
    <col min="10" max="16384" width="11.42578125" style="25"/>
  </cols>
  <sheetData>
    <row r="1" spans="1:9" ht="15.75" x14ac:dyDescent="0.25">
      <c r="A1" s="200" t="s">
        <v>351</v>
      </c>
      <c r="B1" s="201"/>
      <c r="C1" s="201"/>
    </row>
    <row r="2" spans="1:9" ht="15.75" x14ac:dyDescent="0.25">
      <c r="A2" s="202" t="s">
        <v>352</v>
      </c>
      <c r="B2" s="192"/>
      <c r="C2" s="68" t="s">
        <v>295</v>
      </c>
    </row>
    <row r="3" spans="1:9" x14ac:dyDescent="0.2">
      <c r="A3" s="69">
        <v>1000</v>
      </c>
      <c r="B3" s="70" t="s">
        <v>375</v>
      </c>
      <c r="C3" s="35">
        <v>5321572924.8200064</v>
      </c>
    </row>
    <row r="4" spans="1:9" x14ac:dyDescent="0.2">
      <c r="A4" s="69">
        <v>2000</v>
      </c>
      <c r="B4" s="70" t="s">
        <v>376</v>
      </c>
      <c r="C4" s="35">
        <v>599795105.02999997</v>
      </c>
    </row>
    <row r="5" spans="1:9" x14ac:dyDescent="0.2">
      <c r="A5" s="69">
        <v>3000</v>
      </c>
      <c r="B5" s="70" t="s">
        <v>377</v>
      </c>
      <c r="C5" s="35">
        <v>2727809194.9600015</v>
      </c>
    </row>
    <row r="6" spans="1:9" x14ac:dyDescent="0.2">
      <c r="A6" s="69">
        <v>4000</v>
      </c>
      <c r="B6" s="31" t="s">
        <v>378</v>
      </c>
      <c r="C6" s="35">
        <v>1301704918.1800001</v>
      </c>
    </row>
    <row r="7" spans="1:9" x14ac:dyDescent="0.2">
      <c r="A7" s="69">
        <v>5000</v>
      </c>
      <c r="B7" s="70" t="s">
        <v>379</v>
      </c>
      <c r="C7" s="35">
        <v>224295315.45000002</v>
      </c>
    </row>
    <row r="8" spans="1:9" x14ac:dyDescent="0.2">
      <c r="A8" s="71">
        <v>6000</v>
      </c>
      <c r="B8" s="72" t="s">
        <v>1080</v>
      </c>
      <c r="C8" s="35">
        <v>1385488471</v>
      </c>
    </row>
    <row r="9" spans="1:9" x14ac:dyDescent="0.2">
      <c r="A9" s="69">
        <v>7000</v>
      </c>
      <c r="B9" s="70" t="s">
        <v>380</v>
      </c>
      <c r="C9" s="35">
        <v>110948241.95999999</v>
      </c>
    </row>
    <row r="10" spans="1:9" x14ac:dyDescent="0.2">
      <c r="A10" s="69">
        <v>9000</v>
      </c>
      <c r="B10" s="70" t="s">
        <v>381</v>
      </c>
      <c r="C10" s="35">
        <v>225162042.95000002</v>
      </c>
    </row>
    <row r="11" spans="1:9" ht="16.5" thickBot="1" x14ac:dyDescent="0.3">
      <c r="A11" s="73"/>
      <c r="B11" s="74" t="s">
        <v>311</v>
      </c>
      <c r="C11" s="105">
        <f>SUM(C3:C10)</f>
        <v>11896776214.350008</v>
      </c>
    </row>
    <row r="15" spans="1:9" x14ac:dyDescent="0.2">
      <c r="B15" s="75"/>
      <c r="C15" s="75"/>
      <c r="D15" s="75"/>
      <c r="E15" s="75"/>
      <c r="F15" s="75"/>
      <c r="G15" s="75"/>
      <c r="H15" s="75"/>
      <c r="I15" s="75"/>
    </row>
  </sheetData>
  <mergeCells count="2">
    <mergeCell ref="A1:C1"/>
    <mergeCell ref="A2:B2"/>
  </mergeCells>
  <pageMargins left="0.7" right="0.7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CRI</vt:lpstr>
      <vt:lpstr>COG</vt:lpstr>
      <vt:lpstr>PROGRAMATICO</vt:lpstr>
      <vt:lpstr>FUNCIONAL</vt:lpstr>
      <vt:lpstr>xMIR(PP)</vt:lpstr>
      <vt:lpstr>CoordXcapitulo</vt:lpstr>
      <vt:lpstr>xCOORD</vt:lpstr>
      <vt:lpstr>COORDyDIR</vt:lpstr>
      <vt:lpstr>XCapítulo</vt:lpstr>
      <vt:lpstr>ADM</vt:lpstr>
      <vt:lpstr>OPD´s</vt:lpstr>
      <vt:lpstr>tipoGASTO</vt:lpstr>
      <vt:lpstr>Prioridades de Gasto</vt:lpstr>
      <vt:lpstr>Programas y Componentes</vt:lpstr>
      <vt:lpstr>Analítico de Plazas</vt:lpstr>
      <vt:lpstr>FF</vt:lpstr>
      <vt:lpstr>MIRxRecFED</vt:lpstr>
      <vt:lpstr>autonomia</vt:lpstr>
      <vt:lpstr>TRANSPARENCIA Y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Ruiz Elvira</dc:creator>
  <cp:lastModifiedBy>Soltero Carrillo Dora Guadalupe</cp:lastModifiedBy>
  <cp:lastPrinted>2023-10-30T18:00:23Z</cp:lastPrinted>
  <dcterms:created xsi:type="dcterms:W3CDTF">2022-10-25T11:36:36Z</dcterms:created>
  <dcterms:modified xsi:type="dcterms:W3CDTF">2024-07-24T20:34:59Z</dcterms:modified>
</cp:coreProperties>
</file>