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90" windowWidth="13455" windowHeight="10005" tabRatio="483"/>
  </bookViews>
  <sheets>
    <sheet name="4°trim" sheetId="2" r:id="rId1"/>
  </sheets>
  <calcPr calcId="145621"/>
</workbook>
</file>

<file path=xl/calcChain.xml><?xml version="1.0" encoding="utf-8"?>
<calcChain xmlns="http://schemas.openxmlformats.org/spreadsheetml/2006/main">
  <c r="G69" i="2" l="1"/>
  <c r="F69" i="2"/>
  <c r="G68" i="2"/>
  <c r="F68" i="2"/>
  <c r="E68" i="2"/>
  <c r="E66" i="2"/>
  <c r="F65" i="2"/>
  <c r="F64" i="2" s="1"/>
  <c r="E65" i="2"/>
  <c r="G62" i="2"/>
  <c r="F62" i="2"/>
  <c r="F71" i="2" s="1"/>
  <c r="F73" i="2" s="1"/>
  <c r="E62" i="2"/>
  <c r="G54" i="2"/>
  <c r="F54" i="2"/>
  <c r="G53" i="2"/>
  <c r="F53" i="2"/>
  <c r="E53" i="2"/>
  <c r="E51" i="2"/>
  <c r="E49" i="2" s="1"/>
  <c r="G50" i="2"/>
  <c r="G49" i="2" s="1"/>
  <c r="G56" i="2" s="1"/>
  <c r="G58" i="2" s="1"/>
  <c r="E50" i="2"/>
  <c r="G47" i="2"/>
  <c r="F47" i="2"/>
  <c r="E47" i="2"/>
  <c r="G39" i="2"/>
  <c r="F39" i="2"/>
  <c r="E39" i="2"/>
  <c r="G38" i="2"/>
  <c r="G65" i="2" s="1"/>
  <c r="G64" i="2" s="1"/>
  <c r="F37" i="2"/>
  <c r="F36" i="2" s="1"/>
  <c r="E36" i="2"/>
  <c r="G28" i="2"/>
  <c r="F28" i="2"/>
  <c r="E28" i="2"/>
  <c r="G16" i="2"/>
  <c r="F16" i="2"/>
  <c r="G13" i="2"/>
  <c r="F13" i="2"/>
  <c r="E13" i="2"/>
  <c r="G12" i="2"/>
  <c r="G9" i="2" s="1"/>
  <c r="G20" i="2" s="1"/>
  <c r="G22" i="2" s="1"/>
  <c r="G24" i="2" s="1"/>
  <c r="G32" i="2" s="1"/>
  <c r="F9" i="2"/>
  <c r="E9" i="2"/>
  <c r="F20" i="2" l="1"/>
  <c r="F22" i="2" s="1"/>
  <c r="F24" i="2" s="1"/>
  <c r="F32" i="2" s="1"/>
  <c r="E20" i="2"/>
  <c r="E22" i="2" s="1"/>
  <c r="E24" i="2" s="1"/>
  <c r="E43" i="2"/>
  <c r="G36" i="2"/>
  <c r="G43" i="2" s="1"/>
  <c r="E56" i="2"/>
  <c r="E58" i="2" s="1"/>
  <c r="E32" i="2"/>
  <c r="G71" i="2"/>
  <c r="G73" i="2" s="1"/>
  <c r="E64" i="2"/>
  <c r="E71" i="2" s="1"/>
  <c r="E73" i="2" s="1"/>
  <c r="F43" i="2"/>
  <c r="F50" i="2"/>
  <c r="F49" i="2" s="1"/>
  <c r="F56" i="2" s="1"/>
  <c r="F58" i="2" s="1"/>
</calcChain>
</file>

<file path=xl/sharedStrings.xml><?xml version="1.0" encoding="utf-8"?>
<sst xmlns="http://schemas.openxmlformats.org/spreadsheetml/2006/main" count="96" uniqueCount="81">
  <si>
    <t>Concepto (c)</t>
  </si>
  <si>
    <t>Estimado /
Aprobado (d)</t>
  </si>
  <si>
    <t>Devengado</t>
  </si>
  <si>
    <t>Recaudado /
Pagado</t>
  </si>
  <si>
    <t>A</t>
  </si>
  <si>
    <t>A1</t>
  </si>
  <si>
    <t>Ingresos de Libre Disposición</t>
  </si>
  <si>
    <t>A2</t>
  </si>
  <si>
    <t>Transferencias Federales Etiquetadas</t>
  </si>
  <si>
    <t>A3</t>
  </si>
  <si>
    <t>B</t>
  </si>
  <si>
    <t>B1</t>
  </si>
  <si>
    <t>B2</t>
  </si>
  <si>
    <t>Gasto Etiquetado (sin incluir Amortización de la Deuda Pública)</t>
  </si>
  <si>
    <t>C</t>
  </si>
  <si>
    <t>C1</t>
  </si>
  <si>
    <t>C2</t>
  </si>
  <si>
    <t>Remanentes de Transferencias Federales Etiquetadas aplicados en el periodo</t>
  </si>
  <si>
    <t>I</t>
  </si>
  <si>
    <t>II</t>
  </si>
  <si>
    <t>III</t>
  </si>
  <si>
    <t>Concepto</t>
  </si>
  <si>
    <t>Aprobado</t>
  </si>
  <si>
    <t>Pagado</t>
  </si>
  <si>
    <t>E</t>
  </si>
  <si>
    <t>E1</t>
  </si>
  <si>
    <t>E2</t>
  </si>
  <si>
    <t>IV</t>
  </si>
  <si>
    <t xml:space="preserve"> Estimado /
 Aprobado</t>
  </si>
  <si>
    <t>F</t>
  </si>
  <si>
    <t>G</t>
  </si>
  <si>
    <t xml:space="preserve"> Estimado / 
Aprobado</t>
  </si>
  <si>
    <t>A3.1</t>
  </si>
  <si>
    <t>Gasto no Etiquetado  (sin incluir Amortización de la Deuda Pública)</t>
  </si>
  <si>
    <t>Remanente de Ingresos de Libre Disposición aplicados en el periodo</t>
  </si>
  <si>
    <t>V</t>
  </si>
  <si>
    <t>VI</t>
  </si>
  <si>
    <t>A3.2</t>
  </si>
  <si>
    <t>VII</t>
  </si>
  <si>
    <t>VIII</t>
  </si>
  <si>
    <t>Bajo protesta de decir verdad declaramos que los Estados Financieros y sus Notas son razonablemente correctos y responsabilidad del emisor.</t>
  </si>
  <si>
    <t>(Pesos)</t>
  </si>
  <si>
    <t>BALANCE PRESUPUESTARIO - LDF</t>
  </si>
  <si>
    <t>MUNICIPIO DE GUADALAJARA (a)</t>
  </si>
  <si>
    <t>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</si>
  <si>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</si>
  <si>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</si>
  <si>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</si>
  <si>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</si>
  <si>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</si>
  <si>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C1. Remanentes de Ingresos de Libre Disposición aplicados en el periodo</t>
  </si>
  <si>
    <t>C2. Remanentes de Transferencias Federales Etiquetadas aplicados en el periodo</t>
  </si>
  <si>
    <t>Remanentes del Ejercicio Anterior ( C = C1 + C2 )</t>
  </si>
  <si>
    <t xml:space="preserve">Balance Presupuestario (I = A – B + C)  </t>
  </si>
  <si>
    <t>Balance Presupuestario sin Financiamiento Neto (II = I - A3)</t>
  </si>
  <si>
    <t>Balance Presupuestario sin Financiamiento Neto y sin Remanentes del Ejercicio Anterior (III= II - C)</t>
  </si>
  <si>
    <t>Intereses, Comisiones y Gastos de la Deuda (E = E1+E2)</t>
  </si>
  <si>
    <t>Intereses, Comisiones y Gastos de la Deuda con Gasto No Etiquetado</t>
  </si>
  <si>
    <t>Intereses, Comisiones y Gastos de la Deuda con Gasto Etiquetado</t>
  </si>
  <si>
    <t>Balance Primario (IV = III + E)</t>
  </si>
  <si>
    <t>F1. Financiamiento con Fuente de Pago de Ingresos de Libre Disposición</t>
  </si>
  <si>
    <t>F2. Financiamiento con Fuente de Pago de Transferencias Federales Etiquetadas</t>
  </si>
  <si>
    <t>G1. Amortización de la Deuda Pública con Gasto No Etiquetado</t>
  </si>
  <si>
    <t>G2. Amortización de la Deuda Pública con Gasto Etiquetado</t>
  </si>
  <si>
    <t>Financiamiento (F = F1 + F2)</t>
  </si>
  <si>
    <t>Amortización de la Deuda (G = G1 + G2)</t>
  </si>
  <si>
    <t>Financiamiento Neto (A3 = F – G )</t>
  </si>
  <si>
    <t>Financiamiento Neto con Fuente de Pago de Ingresos de Libre Disposición (A3.1 = F1 – G1)</t>
  </si>
  <si>
    <t>Balance Presupuestario de Recursos Disponibles (V = A1 + A3.1 – B 1 + C1)</t>
  </si>
  <si>
    <t>Balance Presupuestario de Recursos Disponibles sin Financiamiento Neto (VI = V – A3.1)</t>
  </si>
  <si>
    <t>Financiamiento Neto con Fuente de Pago de Transferencias Federales Etiquetadas (A3.2 = F2 – G2)</t>
  </si>
  <si>
    <t>Balance Presupuestario de Recursos Etiquetados (VII = A2 + A3.2 – B2 + C2)</t>
  </si>
  <si>
    <t>Balance Presupuestario de Recursos Etiquetados sin Financiamiento Neto (VIII = VII – A3.2)</t>
  </si>
  <si>
    <t>H. Ayuntamiento de Guadalajara, Jalisco</t>
  </si>
  <si>
    <t>L.C. Irlanda Loerythe Baumbach Valencia</t>
  </si>
  <si>
    <t>Tesorera Municipal</t>
  </si>
  <si>
    <t>ASEJ2025</t>
  </si>
  <si>
    <t xml:space="preserve"> </t>
  </si>
  <si>
    <t>INFORMACIÓN PRELIMINAR</t>
  </si>
  <si>
    <t>Del 01 de ENERO al 31 de DICIEMBRE de 2025 (b)</t>
  </si>
  <si>
    <r>
      <t>Egresos Presupuestarios</t>
    </r>
    <r>
      <rPr>
        <b/>
        <vertAlign val="super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(B = B1+B2)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</si>
</sst>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7" borderId="0" applyNumberFormat="0" applyBorder="0" applyAlignment="0" applyProtection="0"/>
  </cellStyleXfs>
  <cellXfs count="100">
    <xf numFmtId="0" fontId="0" fillId="0" borderId="0" xfId="0"/>
    <xf numFmtId="0" fontId="6" fillId="0" borderId="0" xfId="0" applyFont="1" applyAlignment="1"/>
    <xf numFmtId="0" fontId="6" fillId="0" borderId="0" xfId="0" applyFont="1" applyAlignment="1">
      <alignment wrapText="1"/>
    </xf>
    <xf numFmtId="42" fontId="6" fillId="0" borderId="0" xfId="0" applyNumberFormat="1" applyFont="1"/>
    <xf numFmtId="0" fontId="6" fillId="0" borderId="0" xfId="0" applyFont="1"/>
    <xf numFmtId="42" fontId="6" fillId="0" borderId="0" xfId="0" applyNumberFormat="1" applyFont="1" applyAlignment="1">
      <alignment wrapText="1"/>
    </xf>
    <xf numFmtId="0" fontId="6" fillId="0" borderId="0" xfId="0" applyFont="1" applyAlignment="1">
      <alignment horizontal="center"/>
    </xf>
    <xf numFmtId="4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 wrapText="1"/>
    </xf>
    <xf numFmtId="7" fontId="7" fillId="5" borderId="12" xfId="1" applyNumberFormat="1" applyFont="1" applyFill="1" applyBorder="1" applyAlignment="1">
      <alignment horizontal="center" vertical="center"/>
    </xf>
    <xf numFmtId="7" fontId="7" fillId="5" borderId="6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7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7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7" fontId="7" fillId="5" borderId="13" xfId="1" applyNumberFormat="1" applyFont="1" applyFill="1" applyBorder="1" applyAlignment="1">
      <alignment horizontal="center" vertical="center"/>
    </xf>
    <xf numFmtId="7" fontId="7" fillId="5" borderId="8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7" fillId="5" borderId="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8" borderId="15" xfId="30" applyFont="1" applyFill="1" applyBorder="1" applyAlignment="1">
      <alignment horizontal="center" vertical="center" wrapText="1"/>
    </xf>
    <xf numFmtId="0" fontId="10" fillId="8" borderId="1" xfId="30" applyFont="1" applyFill="1" applyBorder="1" applyAlignment="1">
      <alignment horizontal="left" vertical="center" wrapText="1"/>
    </xf>
    <xf numFmtId="7" fontId="10" fillId="8" borderId="19" xfId="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7" fontId="6" fillId="0" borderId="13" xfId="1" applyNumberFormat="1" applyFont="1" applyFill="1" applyBorder="1" applyAlignment="1">
      <alignment horizontal="center" vertical="center"/>
    </xf>
    <xf numFmtId="7" fontId="6" fillId="0" borderId="8" xfId="1" applyNumberFormat="1" applyFont="1" applyFill="1" applyBorder="1" applyAlignment="1">
      <alignment horizontal="center" vertical="center"/>
    </xf>
    <xf numFmtId="0" fontId="10" fillId="8" borderId="16" xfId="30" applyFont="1" applyFill="1" applyBorder="1" applyAlignment="1">
      <alignment horizontal="center" vertical="center" wrapText="1"/>
    </xf>
    <xf numFmtId="0" fontId="10" fillId="8" borderId="2" xfId="30" applyFont="1" applyFill="1" applyBorder="1" applyAlignment="1">
      <alignment horizontal="left" vertical="center" wrapText="1"/>
    </xf>
    <xf numFmtId="7" fontId="10" fillId="8" borderId="20" xfId="1" applyNumberFormat="1" applyFont="1" applyFill="1" applyBorder="1" applyAlignment="1">
      <alignment horizontal="center" vertical="center" wrapText="1"/>
    </xf>
    <xf numFmtId="0" fontId="10" fillId="8" borderId="17" xfId="30" applyFont="1" applyFill="1" applyBorder="1" applyAlignment="1">
      <alignment horizontal="center" vertical="center" wrapText="1"/>
    </xf>
    <xf numFmtId="0" fontId="10" fillId="8" borderId="18" xfId="30" applyFont="1" applyFill="1" applyBorder="1" applyAlignment="1">
      <alignment horizontal="left" vertical="center" wrapText="1"/>
    </xf>
    <xf numFmtId="7" fontId="10" fillId="8" borderId="21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44" fontId="6" fillId="0" borderId="0" xfId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 wrapText="1"/>
    </xf>
    <xf numFmtId="0" fontId="10" fillId="8" borderId="9" xfId="30" applyFont="1" applyFill="1" applyBorder="1" applyAlignment="1">
      <alignment horizontal="center" vertical="center" wrapText="1"/>
    </xf>
    <xf numFmtId="0" fontId="10" fillId="8" borderId="10" xfId="30" applyFont="1" applyFill="1" applyBorder="1" applyAlignment="1">
      <alignment horizontal="left" vertical="center" wrapText="1"/>
    </xf>
    <xf numFmtId="7" fontId="10" fillId="8" borderId="14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4" fontId="7" fillId="0" borderId="0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left" vertical="center" wrapText="1"/>
    </xf>
    <xf numFmtId="164" fontId="7" fillId="5" borderId="13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164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 wrapText="1"/>
    </xf>
    <xf numFmtId="164" fontId="7" fillId="6" borderId="14" xfId="1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7" fontId="7" fillId="5" borderId="13" xfId="1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7" fontId="7" fillId="4" borderId="13" xfId="1" applyNumberFormat="1" applyFont="1" applyFill="1" applyBorder="1" applyAlignment="1" applyProtection="1">
      <alignment horizontal="center" vertical="center" wrapText="1"/>
    </xf>
    <xf numFmtId="7" fontId="6" fillId="0" borderId="13" xfId="1" applyNumberFormat="1" applyFont="1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44" fontId="6" fillId="0" borderId="13" xfId="1" applyFont="1" applyFill="1" applyBorder="1" applyAlignment="1">
      <alignment horizontal="center" vertical="center"/>
    </xf>
    <xf numFmtId="0" fontId="10" fillId="8" borderId="7" xfId="30" applyFont="1" applyFill="1" applyBorder="1" applyAlignment="1">
      <alignment horizontal="center" vertical="center" wrapText="1"/>
    </xf>
    <xf numFmtId="0" fontId="10" fillId="8" borderId="8" xfId="30" applyFont="1" applyFill="1" applyBorder="1" applyAlignment="1">
      <alignment horizontal="left" vertical="center" wrapText="1"/>
    </xf>
    <xf numFmtId="7" fontId="10" fillId="8" borderId="13" xfId="1" applyNumberFormat="1" applyFont="1" applyFill="1" applyBorder="1" applyAlignment="1">
      <alignment horizontal="center" vertical="center" wrapText="1"/>
    </xf>
    <xf numFmtId="0" fontId="10" fillId="8" borderId="11" xfId="30" applyFont="1" applyFill="1" applyBorder="1" applyAlignment="1">
      <alignment horizontal="left" vertical="center" wrapText="1"/>
    </xf>
    <xf numFmtId="7" fontId="6" fillId="0" borderId="13" xfId="1" applyNumberFormat="1" applyFont="1" applyBorder="1" applyAlignment="1" applyProtection="1">
      <alignment vertical="center"/>
    </xf>
    <xf numFmtId="7" fontId="10" fillId="8" borderId="13" xfId="1" applyNumberFormat="1" applyFont="1" applyFill="1" applyBorder="1" applyAlignment="1">
      <alignment horizontal="right" vertical="center" wrapText="1"/>
    </xf>
    <xf numFmtId="7" fontId="10" fillId="8" borderId="14" xfId="1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wrapText="1"/>
    </xf>
    <xf numFmtId="42" fontId="6" fillId="0" borderId="0" xfId="0" applyNumberFormat="1" applyFont="1" applyBorder="1"/>
    <xf numFmtId="42" fontId="6" fillId="0" borderId="0" xfId="0" applyNumberFormat="1" applyFont="1" applyFill="1" applyAlignment="1">
      <alignment vertical="top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4" fontId="7" fillId="3" borderId="12" xfId="1" applyFont="1" applyFill="1" applyBorder="1" applyAlignment="1">
      <alignment horizontal="center" vertical="center" wrapText="1"/>
    </xf>
    <xf numFmtId="44" fontId="7" fillId="3" borderId="14" xfId="1" applyFont="1" applyFill="1" applyBorder="1" applyAlignment="1">
      <alignment horizontal="center" vertical="center" wrapText="1"/>
    </xf>
    <xf numFmtId="44" fontId="7" fillId="3" borderId="6" xfId="1" applyFont="1" applyFill="1" applyBorder="1" applyAlignment="1">
      <alignment horizontal="center" vertical="center" wrapText="1"/>
    </xf>
    <xf numFmtId="44" fontId="7" fillId="3" borderId="11" xfId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42" fontId="6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42" fontId="6" fillId="0" borderId="0" xfId="0" applyNumberFormat="1" applyFont="1" applyFill="1" applyAlignment="1">
      <alignment horizontal="center" vertical="top" wrapText="1"/>
    </xf>
    <xf numFmtId="42" fontId="6" fillId="0" borderId="0" xfId="0" applyNumberFormat="1" applyFont="1" applyAlignment="1">
      <alignment horizontal="right"/>
    </xf>
  </cellXfs>
  <cellStyles count="31">
    <cellStyle name="60% - Énfasis2" xfId="30" builtinId="36"/>
    <cellStyle name="Millares 2" xfId="3"/>
    <cellStyle name="Millares 3" xfId="4"/>
    <cellStyle name="Millares 4" xfId="5"/>
    <cellStyle name="Moneda" xfId="1" builtinId="4"/>
    <cellStyle name="Moneda 2" xfId="6"/>
    <cellStyle name="Moneda 2 2" xfId="7"/>
    <cellStyle name="Moneda 3" xfId="8"/>
    <cellStyle name="Moneda 3 2" xfId="9"/>
    <cellStyle name="Moneda 4" xfId="10"/>
    <cellStyle name="Moneda 4 2" xfId="11"/>
    <cellStyle name="Moneda 5" xfId="12"/>
    <cellStyle name="Moneda 6" xfId="13"/>
    <cellStyle name="Normal" xfId="0" builtinId="0"/>
    <cellStyle name="Normal 10" xfId="14"/>
    <cellStyle name="Normal 2" xfId="2"/>
    <cellStyle name="Normal 2 2" xfId="15"/>
    <cellStyle name="Normal 2 3" xfId="16"/>
    <cellStyle name="Normal 3" xfId="17"/>
    <cellStyle name="Normal 3 2" xfId="18"/>
    <cellStyle name="Normal 3 3" xfId="19"/>
    <cellStyle name="Normal 4" xfId="20"/>
    <cellStyle name="Normal 4 2" xfId="21"/>
    <cellStyle name="Normal 5" xfId="22"/>
    <cellStyle name="Normal 5 2" xfId="23"/>
    <cellStyle name="Normal 6" xfId="24"/>
    <cellStyle name="Normal 7" xfId="25"/>
    <cellStyle name="Normal 8" xfId="26"/>
    <cellStyle name="Normal 9" xfId="27"/>
    <cellStyle name="Porcentaje 2" xfId="28"/>
    <cellStyle name="Porcentual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222251</xdr:colOff>
      <xdr:row>0</xdr:row>
      <xdr:rowOff>119063</xdr:rowOff>
    </xdr:from>
    <xdr:to>
      <xdr:col>3</xdr:col>
      <xdr:colOff>904875</xdr:colOff>
      <xdr:row>6</xdr:row>
      <xdr:rowOff>31751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59" b="7416"/>
        <a:stretch>
          <a:fillRect/>
        </a:stretch>
      </xdr:blipFill>
      <xdr:spPr>
        <a:xfrm>
          <a:off x="984251" y="119063"/>
          <a:ext cx="1039812" cy="1127126"/>
        </a:xfrm>
        <a:prstGeom prst="rect">
          <a:avLst/>
        </a:prstGeom>
      </xdr:spPr>
    </xdr:pic>
    <xdr:clientData/>
  </xdr:twoCellAnchor>
  <xdr:twoCellAnchor>
    <xdr:from>
      <xdr:col>4</xdr:col>
      <xdr:colOff>726281</xdr:colOff>
      <xdr:row>79</xdr:row>
      <xdr:rowOff>71437</xdr:rowOff>
    </xdr:from>
    <xdr:to>
      <xdr:col>5</xdr:col>
      <xdr:colOff>260630</xdr:colOff>
      <xdr:row>82</xdr:row>
      <xdr:rowOff>78581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6079331" y="18445162"/>
          <a:ext cx="1039299" cy="60721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3</xdr:col>
      <xdr:colOff>1071559</xdr:colOff>
      <xdr:row>79</xdr:row>
      <xdr:rowOff>166687</xdr:rowOff>
    </xdr:from>
    <xdr:to>
      <xdr:col>4</xdr:col>
      <xdr:colOff>119060</xdr:colOff>
      <xdr:row>79</xdr:row>
      <xdr:rowOff>166687</xdr:rowOff>
    </xdr:to>
    <xdr:cxnSp macro="">
      <xdr:nvCxnSpPr>
        <xdr:cNvPr id="4" name="3 Conector recto"/>
        <xdr:cNvCxnSpPr/>
      </xdr:nvCxnSpPr>
      <xdr:spPr>
        <a:xfrm>
          <a:off x="1433509" y="18540412"/>
          <a:ext cx="40386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93"/>
  <sheetViews>
    <sheetView showGridLines="0" tabSelected="1" topLeftCell="D1" zoomScale="80" zoomScaleNormal="80" workbookViewId="0">
      <selection activeCell="C26" sqref="C26:D27"/>
    </sheetView>
  </sheetViews>
  <sheetFormatPr baseColWidth="10" defaultRowHeight="15.75" x14ac:dyDescent="0.25"/>
  <cols>
    <col min="1" max="2" width="11.42578125" style="4"/>
    <col min="3" max="3" width="5.42578125" style="1" customWidth="1"/>
    <col min="4" max="4" width="72.85546875" style="2" customWidth="1"/>
    <col min="5" max="7" width="22.5703125" style="3" customWidth="1"/>
    <col min="8" max="16384" width="11.42578125" style="4"/>
  </cols>
  <sheetData>
    <row r="1" spans="3:7" x14ac:dyDescent="0.25">
      <c r="C1" s="82" t="s">
        <v>43</v>
      </c>
      <c r="D1" s="82"/>
      <c r="E1" s="82"/>
      <c r="F1" s="82"/>
      <c r="G1" s="82"/>
    </row>
    <row r="2" spans="3:7" x14ac:dyDescent="0.25">
      <c r="C2" s="82" t="s">
        <v>42</v>
      </c>
      <c r="D2" s="82"/>
      <c r="E2" s="82"/>
      <c r="F2" s="82"/>
      <c r="G2" s="82"/>
    </row>
    <row r="3" spans="3:7" x14ac:dyDescent="0.25">
      <c r="C3" s="8"/>
      <c r="D3" s="83" t="s">
        <v>78</v>
      </c>
      <c r="E3" s="83"/>
      <c r="F3" s="83"/>
      <c r="G3" s="83"/>
    </row>
    <row r="4" spans="3:7" x14ac:dyDescent="0.25">
      <c r="C4" s="82" t="s">
        <v>79</v>
      </c>
      <c r="D4" s="82"/>
      <c r="E4" s="82"/>
      <c r="F4" s="82"/>
      <c r="G4" s="82"/>
    </row>
    <row r="5" spans="3:7" x14ac:dyDescent="0.25">
      <c r="C5" s="84" t="s">
        <v>41</v>
      </c>
      <c r="D5" s="84"/>
      <c r="E5" s="84"/>
      <c r="F5" s="84"/>
      <c r="G5" s="84"/>
    </row>
    <row r="6" spans="3:7" x14ac:dyDescent="0.25">
      <c r="C6" s="9"/>
      <c r="D6" s="9"/>
      <c r="E6" s="9"/>
      <c r="F6" s="9"/>
      <c r="G6" s="9"/>
    </row>
    <row r="7" spans="3:7" ht="16.5" thickBot="1" x14ac:dyDescent="0.3">
      <c r="C7" s="10"/>
      <c r="D7" s="11"/>
      <c r="E7" s="10"/>
      <c r="F7" s="10"/>
      <c r="G7" s="10"/>
    </row>
    <row r="8" spans="3:7" ht="32.25" thickBot="1" x14ac:dyDescent="0.3">
      <c r="C8" s="80" t="s">
        <v>0</v>
      </c>
      <c r="D8" s="81"/>
      <c r="E8" s="12" t="s">
        <v>1</v>
      </c>
      <c r="F8" s="12" t="s">
        <v>2</v>
      </c>
      <c r="G8" s="12" t="s">
        <v>3</v>
      </c>
    </row>
    <row r="9" spans="3:7" x14ac:dyDescent="0.25">
      <c r="C9" s="13" t="s">
        <v>4</v>
      </c>
      <c r="D9" s="14" t="s">
        <v>44</v>
      </c>
      <c r="E9" s="15">
        <f>SUM(E10:E12)</f>
        <v>12491139903.440001</v>
      </c>
      <c r="F9" s="15">
        <f>SUM(F10:F12)</f>
        <v>12571924007.790001</v>
      </c>
      <c r="G9" s="16">
        <f>SUM(G10:G12)</f>
        <v>12571924007.790001</v>
      </c>
    </row>
    <row r="10" spans="3:7" x14ac:dyDescent="0.25">
      <c r="C10" s="17"/>
      <c r="D10" s="18" t="s">
        <v>45</v>
      </c>
      <c r="E10" s="19">
        <v>10983429892.120001</v>
      </c>
      <c r="F10" s="19">
        <v>11015171142.690001</v>
      </c>
      <c r="G10" s="20">
        <v>11015171142.690001</v>
      </c>
    </row>
    <row r="11" spans="3:7" x14ac:dyDescent="0.25">
      <c r="C11" s="17"/>
      <c r="D11" s="18" t="s">
        <v>46</v>
      </c>
      <c r="E11" s="19">
        <v>1507710011.3199999</v>
      </c>
      <c r="F11" s="19">
        <v>1556752865.0999999</v>
      </c>
      <c r="G11" s="20">
        <v>1556752865.0999999</v>
      </c>
    </row>
    <row r="12" spans="3:7" x14ac:dyDescent="0.25">
      <c r="C12" s="17"/>
      <c r="D12" s="18" t="s">
        <v>47</v>
      </c>
      <c r="E12" s="19">
        <v>0</v>
      </c>
      <c r="F12" s="19">
        <v>0</v>
      </c>
      <c r="G12" s="20">
        <f>+F12</f>
        <v>0</v>
      </c>
    </row>
    <row r="13" spans="3:7" ht="18" x14ac:dyDescent="0.25">
      <c r="C13" s="21" t="s">
        <v>10</v>
      </c>
      <c r="D13" s="22" t="s">
        <v>80</v>
      </c>
      <c r="E13" s="23">
        <f>SUM(E14:E15)</f>
        <v>12377080335.41</v>
      </c>
      <c r="F13" s="23">
        <f>SUM(F14:F15)</f>
        <v>10542858568.639999</v>
      </c>
      <c r="G13" s="24">
        <f>SUM(G14:G15)</f>
        <v>9769231064.0700016</v>
      </c>
    </row>
    <row r="14" spans="3:7" x14ac:dyDescent="0.25">
      <c r="C14" s="17"/>
      <c r="D14" s="25" t="s">
        <v>48</v>
      </c>
      <c r="E14" s="19">
        <v>10983429892.120001</v>
      </c>
      <c r="F14" s="19">
        <v>9168630122.8400002</v>
      </c>
      <c r="G14" s="20">
        <v>8792723476.5300007</v>
      </c>
    </row>
    <row r="15" spans="3:7" x14ac:dyDescent="0.25">
      <c r="C15" s="17"/>
      <c r="D15" s="25" t="s">
        <v>49</v>
      </c>
      <c r="E15" s="19">
        <v>1393650443.29</v>
      </c>
      <c r="F15" s="19">
        <v>1374228445.8000002</v>
      </c>
      <c r="G15" s="20">
        <v>976507587.5400002</v>
      </c>
    </row>
    <row r="16" spans="3:7" x14ac:dyDescent="0.25">
      <c r="C16" s="21" t="s">
        <v>14</v>
      </c>
      <c r="D16" s="26" t="s">
        <v>52</v>
      </c>
      <c r="E16" s="27"/>
      <c r="F16" s="23">
        <f>SUM(F17:F18)</f>
        <v>0</v>
      </c>
      <c r="G16" s="24">
        <f>SUM(G17:G18)</f>
        <v>0</v>
      </c>
    </row>
    <row r="17" spans="3:7" x14ac:dyDescent="0.25">
      <c r="C17" s="28"/>
      <c r="D17" s="29" t="s">
        <v>50</v>
      </c>
      <c r="E17" s="27"/>
      <c r="F17" s="19">
        <v>0</v>
      </c>
      <c r="G17" s="20">
        <v>0</v>
      </c>
    </row>
    <row r="18" spans="3:7" ht="31.5" x14ac:dyDescent="0.25">
      <c r="C18" s="28"/>
      <c r="D18" s="29" t="s">
        <v>51</v>
      </c>
      <c r="E18" s="27"/>
      <c r="F18" s="19">
        <v>0</v>
      </c>
      <c r="G18" s="20">
        <v>0</v>
      </c>
    </row>
    <row r="19" spans="3:7" ht="7.5" customHeight="1" x14ac:dyDescent="0.25">
      <c r="C19" s="28"/>
      <c r="D19" s="29"/>
      <c r="E19" s="30"/>
      <c r="F19" s="19"/>
      <c r="G19" s="20"/>
    </row>
    <row r="20" spans="3:7" x14ac:dyDescent="0.25">
      <c r="C20" s="31" t="s">
        <v>18</v>
      </c>
      <c r="D20" s="32" t="s">
        <v>53</v>
      </c>
      <c r="E20" s="33">
        <f>E9-E13+E16</f>
        <v>114059568.03000069</v>
      </c>
      <c r="F20" s="33">
        <f t="shared" ref="F20:G20" si="0">F9-F13+F16</f>
        <v>2029065439.1500015</v>
      </c>
      <c r="G20" s="33">
        <f t="shared" si="0"/>
        <v>2802692943.7199993</v>
      </c>
    </row>
    <row r="21" spans="3:7" x14ac:dyDescent="0.25">
      <c r="C21" s="34"/>
      <c r="D21" s="35"/>
      <c r="E21" s="36"/>
      <c r="F21" s="36"/>
      <c r="G21" s="37"/>
    </row>
    <row r="22" spans="3:7" x14ac:dyDescent="0.25">
      <c r="C22" s="38" t="s">
        <v>19</v>
      </c>
      <c r="D22" s="39" t="s">
        <v>54</v>
      </c>
      <c r="E22" s="40">
        <f>+E20-E12</f>
        <v>114059568.03000069</v>
      </c>
      <c r="F22" s="40">
        <f t="shared" ref="F22:G22" si="1">+F20-F12</f>
        <v>2029065439.1500015</v>
      </c>
      <c r="G22" s="40">
        <f t="shared" si="1"/>
        <v>2802692943.7199993</v>
      </c>
    </row>
    <row r="23" spans="3:7" x14ac:dyDescent="0.25">
      <c r="C23" s="34"/>
      <c r="D23" s="35"/>
      <c r="E23" s="36"/>
      <c r="F23" s="36"/>
      <c r="G23" s="37"/>
    </row>
    <row r="24" spans="3:7" ht="32.25" thickBot="1" x14ac:dyDescent="0.3">
      <c r="C24" s="41" t="s">
        <v>20</v>
      </c>
      <c r="D24" s="42" t="s">
        <v>55</v>
      </c>
      <c r="E24" s="43">
        <f>E22-E16</f>
        <v>114059568.03000069</v>
      </c>
      <c r="F24" s="43">
        <f t="shared" ref="F24:G24" si="2">F22-F16</f>
        <v>2029065439.1500015</v>
      </c>
      <c r="G24" s="43">
        <f t="shared" si="2"/>
        <v>2802692943.7199993</v>
      </c>
    </row>
    <row r="25" spans="3:7" ht="16.5" thickBot="1" x14ac:dyDescent="0.3">
      <c r="C25" s="44"/>
      <c r="D25" s="29"/>
      <c r="E25" s="45"/>
      <c r="F25" s="45"/>
      <c r="G25" s="45"/>
    </row>
    <row r="26" spans="3:7" x14ac:dyDescent="0.25">
      <c r="C26" s="85" t="s">
        <v>21</v>
      </c>
      <c r="D26" s="86"/>
      <c r="E26" s="89" t="s">
        <v>22</v>
      </c>
      <c r="F26" s="89" t="s">
        <v>2</v>
      </c>
      <c r="G26" s="91" t="s">
        <v>23</v>
      </c>
    </row>
    <row r="27" spans="3:7" ht="16.5" thickBot="1" x14ac:dyDescent="0.3">
      <c r="C27" s="87"/>
      <c r="D27" s="88"/>
      <c r="E27" s="90"/>
      <c r="F27" s="90"/>
      <c r="G27" s="92"/>
    </row>
    <row r="28" spans="3:7" x14ac:dyDescent="0.25">
      <c r="C28" s="21" t="s">
        <v>24</v>
      </c>
      <c r="D28" s="26" t="s">
        <v>56</v>
      </c>
      <c r="E28" s="23">
        <f>SUM(E29:E30)</f>
        <v>126485405.06</v>
      </c>
      <c r="F28" s="23">
        <f>SUM(F29:F30)</f>
        <v>113478436.02000001</v>
      </c>
      <c r="G28" s="24">
        <f>SUM(G29:G30)</f>
        <v>113478436.02000001</v>
      </c>
    </row>
    <row r="29" spans="3:7" x14ac:dyDescent="0.25">
      <c r="C29" s="46" t="s">
        <v>25</v>
      </c>
      <c r="D29" s="47" t="s">
        <v>57</v>
      </c>
      <c r="E29" s="19">
        <v>0</v>
      </c>
      <c r="F29" s="19">
        <v>16334910.600000001</v>
      </c>
      <c r="G29" s="20">
        <v>16334910.600000001</v>
      </c>
    </row>
    <row r="30" spans="3:7" x14ac:dyDescent="0.25">
      <c r="C30" s="46" t="s">
        <v>26</v>
      </c>
      <c r="D30" s="47" t="s">
        <v>58</v>
      </c>
      <c r="E30" s="19">
        <v>126485405.06</v>
      </c>
      <c r="F30" s="19">
        <v>97143525.420000002</v>
      </c>
      <c r="G30" s="20">
        <v>97143525.420000002</v>
      </c>
    </row>
    <row r="31" spans="3:7" ht="7.5" customHeight="1" x14ac:dyDescent="0.25">
      <c r="C31" s="46"/>
      <c r="D31" s="47"/>
      <c r="E31" s="19"/>
      <c r="F31" s="19"/>
      <c r="G31" s="20"/>
    </row>
    <row r="32" spans="3:7" ht="16.5" thickBot="1" x14ac:dyDescent="0.3">
      <c r="C32" s="48" t="s">
        <v>27</v>
      </c>
      <c r="D32" s="49" t="s">
        <v>59</v>
      </c>
      <c r="E32" s="50">
        <f>E24+E28</f>
        <v>240544973.09000069</v>
      </c>
      <c r="F32" s="50">
        <f t="shared" ref="F32:G32" si="3">F24+F28</f>
        <v>2142543875.1700015</v>
      </c>
      <c r="G32" s="50">
        <f t="shared" si="3"/>
        <v>2916171379.7399993</v>
      </c>
    </row>
    <row r="33" spans="3:7" ht="16.5" thickBot="1" x14ac:dyDescent="0.3">
      <c r="C33" s="51"/>
      <c r="D33" s="52"/>
      <c r="E33" s="53"/>
      <c r="F33" s="53"/>
      <c r="G33" s="53"/>
    </row>
    <row r="34" spans="3:7" x14ac:dyDescent="0.25">
      <c r="C34" s="85" t="s">
        <v>21</v>
      </c>
      <c r="D34" s="86"/>
      <c r="E34" s="89" t="s">
        <v>28</v>
      </c>
      <c r="F34" s="89" t="s">
        <v>2</v>
      </c>
      <c r="G34" s="89" t="s">
        <v>3</v>
      </c>
    </row>
    <row r="35" spans="3:7" ht="16.5" thickBot="1" x14ac:dyDescent="0.3">
      <c r="C35" s="87"/>
      <c r="D35" s="88"/>
      <c r="E35" s="90"/>
      <c r="F35" s="90"/>
      <c r="G35" s="90"/>
    </row>
    <row r="36" spans="3:7" x14ac:dyDescent="0.25">
      <c r="C36" s="13" t="s">
        <v>29</v>
      </c>
      <c r="D36" s="54" t="s">
        <v>64</v>
      </c>
      <c r="E36" s="55">
        <f>SUM(E37:E38)</f>
        <v>0</v>
      </c>
      <c r="F36" s="55">
        <f>SUM(F37:F38)</f>
        <v>0</v>
      </c>
      <c r="G36" s="55">
        <f>SUM(G37:G38)</f>
        <v>0</v>
      </c>
    </row>
    <row r="37" spans="3:7" x14ac:dyDescent="0.25">
      <c r="C37" s="17"/>
      <c r="D37" s="56" t="s">
        <v>60</v>
      </c>
      <c r="E37" s="57">
        <v>0</v>
      </c>
      <c r="F37" s="57">
        <f>+F12</f>
        <v>0</v>
      </c>
      <c r="G37" s="57">
        <v>0</v>
      </c>
    </row>
    <row r="38" spans="3:7" ht="31.5" x14ac:dyDescent="0.25">
      <c r="C38" s="17"/>
      <c r="D38" s="56" t="s">
        <v>61</v>
      </c>
      <c r="E38" s="57">
        <v>0</v>
      </c>
      <c r="F38" s="57">
        <v>0</v>
      </c>
      <c r="G38" s="57">
        <f>+F38</f>
        <v>0</v>
      </c>
    </row>
    <row r="39" spans="3:7" x14ac:dyDescent="0.25">
      <c r="C39" s="21" t="s">
        <v>30</v>
      </c>
      <c r="D39" s="58" t="s">
        <v>65</v>
      </c>
      <c r="E39" s="55">
        <f>SUM(E40:E41)</f>
        <v>114059568.03</v>
      </c>
      <c r="F39" s="55">
        <f>SUM(F40:F41)</f>
        <v>414059568.02999997</v>
      </c>
      <c r="G39" s="55">
        <f>SUM(G40:G41)</f>
        <v>414059568.02999997</v>
      </c>
    </row>
    <row r="40" spans="3:7" x14ac:dyDescent="0.25">
      <c r="C40" s="17"/>
      <c r="D40" s="56" t="s">
        <v>62</v>
      </c>
      <c r="E40" s="57">
        <v>0</v>
      </c>
      <c r="F40" s="19">
        <v>300000000</v>
      </c>
      <c r="G40" s="19">
        <v>300000000</v>
      </c>
    </row>
    <row r="41" spans="3:7" x14ac:dyDescent="0.25">
      <c r="C41" s="17"/>
      <c r="D41" s="56" t="s">
        <v>63</v>
      </c>
      <c r="E41" s="57">
        <v>114059568.03</v>
      </c>
      <c r="F41" s="57">
        <v>114059568.03</v>
      </c>
      <c r="G41" s="57">
        <v>114059568.03</v>
      </c>
    </row>
    <row r="42" spans="3:7" ht="7.5" customHeight="1" x14ac:dyDescent="0.25">
      <c r="C42" s="17"/>
      <c r="D42" s="56"/>
      <c r="E42" s="57"/>
      <c r="F42" s="57"/>
      <c r="G42" s="57"/>
    </row>
    <row r="43" spans="3:7" ht="16.5" thickBot="1" x14ac:dyDescent="0.3">
      <c r="C43" s="59" t="s">
        <v>9</v>
      </c>
      <c r="D43" s="60" t="s">
        <v>66</v>
      </c>
      <c r="E43" s="61">
        <f>+E36-E39</f>
        <v>-114059568.03</v>
      </c>
      <c r="F43" s="61">
        <f t="shared" ref="F43:G43" si="4">+F36-F39</f>
        <v>-414059568.02999997</v>
      </c>
      <c r="G43" s="61">
        <f t="shared" si="4"/>
        <v>-414059568.02999997</v>
      </c>
    </row>
    <row r="44" spans="3:7" ht="16.5" thickBot="1" x14ac:dyDescent="0.3">
      <c r="C44" s="51"/>
      <c r="D44" s="52"/>
      <c r="E44" s="53"/>
      <c r="F44" s="53"/>
      <c r="G44" s="53"/>
    </row>
    <row r="45" spans="3:7" x14ac:dyDescent="0.25">
      <c r="C45" s="85" t="s">
        <v>21</v>
      </c>
      <c r="D45" s="93"/>
      <c r="E45" s="89" t="s">
        <v>31</v>
      </c>
      <c r="F45" s="89" t="s">
        <v>2</v>
      </c>
      <c r="G45" s="89" t="s">
        <v>3</v>
      </c>
    </row>
    <row r="46" spans="3:7" ht="16.5" thickBot="1" x14ac:dyDescent="0.3">
      <c r="C46" s="87"/>
      <c r="D46" s="94"/>
      <c r="E46" s="90"/>
      <c r="F46" s="90"/>
      <c r="G46" s="90"/>
    </row>
    <row r="47" spans="3:7" x14ac:dyDescent="0.25">
      <c r="C47" s="21" t="s">
        <v>5</v>
      </c>
      <c r="D47" s="62" t="s">
        <v>6</v>
      </c>
      <c r="E47" s="63">
        <f>E10</f>
        <v>10983429892.120001</v>
      </c>
      <c r="F47" s="63">
        <f>F10</f>
        <v>11015171142.690001</v>
      </c>
      <c r="G47" s="63">
        <f>G10</f>
        <v>11015171142.690001</v>
      </c>
    </row>
    <row r="48" spans="3:7" ht="7.5" customHeight="1" x14ac:dyDescent="0.25">
      <c r="C48" s="64"/>
      <c r="D48" s="65"/>
      <c r="E48" s="66"/>
      <c r="F48" s="66"/>
      <c r="G48" s="66"/>
    </row>
    <row r="49" spans="3:7" ht="31.5" x14ac:dyDescent="0.25">
      <c r="C49" s="21" t="s">
        <v>32</v>
      </c>
      <c r="D49" s="58" t="s">
        <v>67</v>
      </c>
      <c r="E49" s="63">
        <f>+E50-E51</f>
        <v>0</v>
      </c>
      <c r="F49" s="63">
        <f>+F50-F51</f>
        <v>-300000000</v>
      </c>
      <c r="G49" s="63">
        <f>+G50-G51</f>
        <v>-300000000</v>
      </c>
    </row>
    <row r="50" spans="3:7" x14ac:dyDescent="0.25">
      <c r="C50" s="17"/>
      <c r="D50" s="56" t="s">
        <v>60</v>
      </c>
      <c r="E50" s="19">
        <f>+E37</f>
        <v>0</v>
      </c>
      <c r="F50" s="19">
        <f t="shared" ref="F50:G50" si="5">+F37</f>
        <v>0</v>
      </c>
      <c r="G50" s="19">
        <f t="shared" si="5"/>
        <v>0</v>
      </c>
    </row>
    <row r="51" spans="3:7" x14ac:dyDescent="0.25">
      <c r="C51" s="17"/>
      <c r="D51" s="56" t="s">
        <v>62</v>
      </c>
      <c r="E51" s="19">
        <f>+E40</f>
        <v>0</v>
      </c>
      <c r="F51" s="19">
        <v>300000000</v>
      </c>
      <c r="G51" s="19">
        <v>300000000</v>
      </c>
    </row>
    <row r="52" spans="3:7" ht="7.5" customHeight="1" x14ac:dyDescent="0.25">
      <c r="C52" s="17"/>
      <c r="D52" s="56"/>
      <c r="E52" s="67"/>
      <c r="F52" s="67"/>
      <c r="G52" s="67"/>
    </row>
    <row r="53" spans="3:7" x14ac:dyDescent="0.25">
      <c r="C53" s="21" t="s">
        <v>11</v>
      </c>
      <c r="D53" s="58" t="s">
        <v>33</v>
      </c>
      <c r="E53" s="63">
        <f>+E14</f>
        <v>10983429892.120001</v>
      </c>
      <c r="F53" s="63">
        <f>+F14</f>
        <v>9168630122.8400002</v>
      </c>
      <c r="G53" s="63">
        <f>+G14</f>
        <v>8792723476.5300007</v>
      </c>
    </row>
    <row r="54" spans="3:7" x14ac:dyDescent="0.25">
      <c r="C54" s="21" t="s">
        <v>15</v>
      </c>
      <c r="D54" s="58" t="s">
        <v>34</v>
      </c>
      <c r="E54" s="27"/>
      <c r="F54" s="63">
        <f>+F17</f>
        <v>0</v>
      </c>
      <c r="G54" s="63">
        <f>+G17</f>
        <v>0</v>
      </c>
    </row>
    <row r="55" spans="3:7" x14ac:dyDescent="0.25">
      <c r="C55" s="34"/>
      <c r="D55" s="68"/>
      <c r="E55" s="69"/>
      <c r="F55" s="69"/>
      <c r="G55" s="69"/>
    </row>
    <row r="56" spans="3:7" ht="31.5" x14ac:dyDescent="0.25">
      <c r="C56" s="70" t="s">
        <v>35</v>
      </c>
      <c r="D56" s="71" t="s">
        <v>68</v>
      </c>
      <c r="E56" s="72">
        <f>E47+E49-E53+E54</f>
        <v>0</v>
      </c>
      <c r="F56" s="72">
        <f t="shared" ref="F56:G56" si="6">F47+F49-F53+F54</f>
        <v>1546541019.8500004</v>
      </c>
      <c r="G56" s="72">
        <f t="shared" si="6"/>
        <v>1922447666.1599998</v>
      </c>
    </row>
    <row r="57" spans="3:7" x14ac:dyDescent="0.25">
      <c r="C57" s="34"/>
      <c r="D57" s="68"/>
      <c r="E57" s="36"/>
      <c r="F57" s="36"/>
      <c r="G57" s="36"/>
    </row>
    <row r="58" spans="3:7" ht="32.25" thickBot="1" x14ac:dyDescent="0.3">
      <c r="C58" s="48" t="s">
        <v>36</v>
      </c>
      <c r="D58" s="73" t="s">
        <v>69</v>
      </c>
      <c r="E58" s="50">
        <f>E56-E49</f>
        <v>0</v>
      </c>
      <c r="F58" s="50">
        <f>F56-F49</f>
        <v>1846541019.8500004</v>
      </c>
      <c r="G58" s="50">
        <f>G56-G49</f>
        <v>2222447666.1599998</v>
      </c>
    </row>
    <row r="59" spans="3:7" ht="16.5" thickBot="1" x14ac:dyDescent="0.3">
      <c r="C59" s="51"/>
      <c r="D59" s="52"/>
      <c r="E59" s="53"/>
      <c r="F59" s="53"/>
      <c r="G59" s="53"/>
    </row>
    <row r="60" spans="3:7" x14ac:dyDescent="0.25">
      <c r="C60" s="85" t="s">
        <v>21</v>
      </c>
      <c r="D60" s="93"/>
      <c r="E60" s="89" t="s">
        <v>31</v>
      </c>
      <c r="F60" s="89" t="s">
        <v>2</v>
      </c>
      <c r="G60" s="89" t="s">
        <v>3</v>
      </c>
    </row>
    <row r="61" spans="3:7" ht="16.5" thickBot="1" x14ac:dyDescent="0.3">
      <c r="C61" s="87"/>
      <c r="D61" s="94"/>
      <c r="E61" s="90"/>
      <c r="F61" s="90"/>
      <c r="G61" s="90"/>
    </row>
    <row r="62" spans="3:7" x14ac:dyDescent="0.25">
      <c r="C62" s="21" t="s">
        <v>7</v>
      </c>
      <c r="D62" s="62" t="s">
        <v>8</v>
      </c>
      <c r="E62" s="63">
        <f>E11</f>
        <v>1507710011.3199999</v>
      </c>
      <c r="F62" s="63">
        <f>F11</f>
        <v>1556752865.0999999</v>
      </c>
      <c r="G62" s="63">
        <f>G11</f>
        <v>1556752865.0999999</v>
      </c>
    </row>
    <row r="63" spans="3:7" ht="7.5" customHeight="1" x14ac:dyDescent="0.25">
      <c r="C63" s="64"/>
      <c r="D63" s="65"/>
      <c r="E63" s="66"/>
      <c r="F63" s="66"/>
      <c r="G63" s="66"/>
    </row>
    <row r="64" spans="3:7" ht="31.5" x14ac:dyDescent="0.25">
      <c r="C64" s="21" t="s">
        <v>37</v>
      </c>
      <c r="D64" s="58" t="s">
        <v>70</v>
      </c>
      <c r="E64" s="63">
        <f>+E65-E66</f>
        <v>-114059568.03</v>
      </c>
      <c r="F64" s="63">
        <f t="shared" ref="F64:G64" si="7">+F65-F66</f>
        <v>-114059568.03</v>
      </c>
      <c r="G64" s="63">
        <f t="shared" si="7"/>
        <v>-114059568.03</v>
      </c>
    </row>
    <row r="65" spans="3:7" ht="31.5" x14ac:dyDescent="0.25">
      <c r="C65" s="17"/>
      <c r="D65" s="56" t="s">
        <v>61</v>
      </c>
      <c r="E65" s="67">
        <f>E38</f>
        <v>0</v>
      </c>
      <c r="F65" s="67">
        <f>F38</f>
        <v>0</v>
      </c>
      <c r="G65" s="67">
        <f>G38</f>
        <v>0</v>
      </c>
    </row>
    <row r="66" spans="3:7" x14ac:dyDescent="0.25">
      <c r="C66" s="17"/>
      <c r="D66" s="56" t="s">
        <v>63</v>
      </c>
      <c r="E66" s="67">
        <f>+E41</f>
        <v>114059568.03</v>
      </c>
      <c r="F66" s="19">
        <v>114059568.03</v>
      </c>
      <c r="G66" s="19">
        <v>114059568.03</v>
      </c>
    </row>
    <row r="67" spans="3:7" ht="7.5" customHeight="1" x14ac:dyDescent="0.25">
      <c r="C67" s="17"/>
      <c r="D67" s="56"/>
      <c r="E67" s="74"/>
      <c r="F67" s="74"/>
      <c r="G67" s="74"/>
    </row>
    <row r="68" spans="3:7" x14ac:dyDescent="0.25">
      <c r="C68" s="21" t="s">
        <v>12</v>
      </c>
      <c r="D68" s="58" t="s">
        <v>13</v>
      </c>
      <c r="E68" s="63">
        <f>E15</f>
        <v>1393650443.29</v>
      </c>
      <c r="F68" s="63">
        <f>F15</f>
        <v>1374228445.8000002</v>
      </c>
      <c r="G68" s="63">
        <f>G15</f>
        <v>976507587.5400002</v>
      </c>
    </row>
    <row r="69" spans="3:7" ht="31.5" x14ac:dyDescent="0.25">
      <c r="C69" s="21" t="s">
        <v>16</v>
      </c>
      <c r="D69" s="58" t="s">
        <v>17</v>
      </c>
      <c r="E69" s="27"/>
      <c r="F69" s="63">
        <f>F18</f>
        <v>0</v>
      </c>
      <c r="G69" s="63">
        <f>G18</f>
        <v>0</v>
      </c>
    </row>
    <row r="70" spans="3:7" ht="7.5" customHeight="1" x14ac:dyDescent="0.25">
      <c r="C70" s="34"/>
      <c r="D70" s="68"/>
      <c r="E70" s="36"/>
      <c r="F70" s="36"/>
      <c r="G70" s="36"/>
    </row>
    <row r="71" spans="3:7" ht="31.5" x14ac:dyDescent="0.25">
      <c r="C71" s="70" t="s">
        <v>38</v>
      </c>
      <c r="D71" s="71" t="s">
        <v>71</v>
      </c>
      <c r="E71" s="75">
        <f>E62+E64-E68+E69</f>
        <v>0</v>
      </c>
      <c r="F71" s="75">
        <f>F62+F64-F68+F69</f>
        <v>68464851.269999743</v>
      </c>
      <c r="G71" s="75">
        <f>G62+G64-G68+G69</f>
        <v>466185709.52999973</v>
      </c>
    </row>
    <row r="72" spans="3:7" x14ac:dyDescent="0.25">
      <c r="C72" s="34"/>
      <c r="D72" s="68"/>
      <c r="E72" s="36"/>
      <c r="F72" s="36"/>
      <c r="G72" s="36"/>
    </row>
    <row r="73" spans="3:7" ht="32.25" thickBot="1" x14ac:dyDescent="0.3">
      <c r="C73" s="48" t="s">
        <v>39</v>
      </c>
      <c r="D73" s="73" t="s">
        <v>72</v>
      </c>
      <c r="E73" s="76">
        <f>E71-E64</f>
        <v>114059568.03</v>
      </c>
      <c r="F73" s="76">
        <f>F71-F64</f>
        <v>182524419.29999974</v>
      </c>
      <c r="G73" s="76">
        <f>G71-G64</f>
        <v>580245277.5599997</v>
      </c>
    </row>
    <row r="75" spans="3:7" x14ac:dyDescent="0.25">
      <c r="C75" s="4" t="s">
        <v>40</v>
      </c>
    </row>
    <row r="76" spans="3:7" x14ac:dyDescent="0.25">
      <c r="C76" s="4"/>
      <c r="D76" s="5"/>
      <c r="F76" s="7"/>
      <c r="G76" s="7"/>
    </row>
    <row r="77" spans="3:7" x14ac:dyDescent="0.25">
      <c r="C77" s="4" t="s">
        <v>77</v>
      </c>
      <c r="D77" s="5"/>
      <c r="F77" s="7"/>
      <c r="G77" s="7"/>
    </row>
    <row r="78" spans="3:7" x14ac:dyDescent="0.25">
      <c r="C78" s="4"/>
      <c r="D78" s="5"/>
      <c r="F78" s="7"/>
      <c r="G78" s="7"/>
    </row>
    <row r="79" spans="3:7" x14ac:dyDescent="0.25">
      <c r="C79" s="4"/>
      <c r="D79" s="5"/>
      <c r="F79" s="7"/>
      <c r="G79" s="7"/>
    </row>
    <row r="80" spans="3:7" x14ac:dyDescent="0.25">
      <c r="D80" s="77"/>
      <c r="E80" s="78"/>
      <c r="F80" s="95" t="s">
        <v>76</v>
      </c>
      <c r="G80" s="95"/>
    </row>
    <row r="81" spans="3:7" x14ac:dyDescent="0.25">
      <c r="C81" s="96" t="s">
        <v>74</v>
      </c>
      <c r="D81" s="96"/>
      <c r="E81" s="96"/>
      <c r="F81" s="95"/>
      <c r="G81" s="95"/>
    </row>
    <row r="82" spans="3:7" x14ac:dyDescent="0.25">
      <c r="C82" s="97" t="s">
        <v>75</v>
      </c>
      <c r="D82" s="97"/>
      <c r="E82" s="97"/>
      <c r="F82" s="95"/>
      <c r="G82" s="95"/>
    </row>
    <row r="83" spans="3:7" x14ac:dyDescent="0.25">
      <c r="C83" s="98" t="s">
        <v>73</v>
      </c>
      <c r="D83" s="98"/>
      <c r="E83" s="98"/>
      <c r="F83" s="79"/>
      <c r="G83" s="79"/>
    </row>
    <row r="84" spans="3:7" x14ac:dyDescent="0.25">
      <c r="C84" s="6"/>
      <c r="D84" s="5"/>
      <c r="F84" s="99"/>
      <c r="G84" s="99"/>
    </row>
    <row r="85" spans="3:7" x14ac:dyDescent="0.25">
      <c r="D85" s="5"/>
    </row>
    <row r="86" spans="3:7" x14ac:dyDescent="0.25">
      <c r="D86" s="5"/>
      <c r="E86" s="4"/>
    </row>
    <row r="87" spans="3:7" x14ac:dyDescent="0.25">
      <c r="D87" s="5"/>
    </row>
    <row r="88" spans="3:7" x14ac:dyDescent="0.25">
      <c r="D88" s="5"/>
      <c r="F88" s="7"/>
      <c r="G88" s="7"/>
    </row>
    <row r="89" spans="3:7" x14ac:dyDescent="0.25">
      <c r="D89" s="5"/>
      <c r="E89" s="7"/>
      <c r="F89" s="7"/>
      <c r="G89" s="7"/>
    </row>
    <row r="90" spans="3:7" x14ac:dyDescent="0.25">
      <c r="D90" s="5"/>
      <c r="E90" s="7"/>
      <c r="F90" s="7"/>
      <c r="G90" s="7"/>
    </row>
    <row r="91" spans="3:7" x14ac:dyDescent="0.25">
      <c r="D91" s="5"/>
      <c r="E91" s="7"/>
      <c r="F91" s="7"/>
      <c r="G91" s="7"/>
    </row>
    <row r="92" spans="3:7" x14ac:dyDescent="0.25">
      <c r="D92" s="5"/>
    </row>
    <row r="93" spans="3:7" x14ac:dyDescent="0.25">
      <c r="D93" s="5"/>
    </row>
  </sheetData>
  <mergeCells count="27">
    <mergeCell ref="F80:G82"/>
    <mergeCell ref="C81:E81"/>
    <mergeCell ref="C82:E82"/>
    <mergeCell ref="C83:E83"/>
    <mergeCell ref="F84:G84"/>
    <mergeCell ref="C45:D46"/>
    <mergeCell ref="E45:E46"/>
    <mergeCell ref="F45:F46"/>
    <mergeCell ref="G45:G46"/>
    <mergeCell ref="C60:D61"/>
    <mergeCell ref="E60:E61"/>
    <mergeCell ref="F60:F61"/>
    <mergeCell ref="G60:G61"/>
    <mergeCell ref="C26:D27"/>
    <mergeCell ref="E26:E27"/>
    <mergeCell ref="F26:F27"/>
    <mergeCell ref="G26:G27"/>
    <mergeCell ref="C34:D35"/>
    <mergeCell ref="E34:E35"/>
    <mergeCell ref="F34:F35"/>
    <mergeCell ref="G34:G35"/>
    <mergeCell ref="C8:D8"/>
    <mergeCell ref="C1:G1"/>
    <mergeCell ref="C2:G2"/>
    <mergeCell ref="D3:G3"/>
    <mergeCell ref="C4:G4"/>
    <mergeCell ref="C5:G5"/>
  </mergeCells>
  <dataValidations count="1">
    <dataValidation type="decimal" allowBlank="1" showInputMessage="1" showErrorMessage="1" sqref="E29:G31 E10:G12 E14:G15 E17:G19 E37:G38 F66:G66 E40:G42 E50:G51">
      <formula1>-20000000000</formula1>
      <formula2>20000000000</formula2>
    </dataValidation>
  </dataValidations>
  <pageMargins left="0.25" right="0.25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4°trim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Guevara Lucia</dc:creator>
  <cp:lastModifiedBy>Quintero Pinedo Daniela Michel</cp:lastModifiedBy>
  <cp:lastPrinted>2026-02-09T20:11:13Z</cp:lastPrinted>
  <dcterms:created xsi:type="dcterms:W3CDTF">2020-10-14T21:13:16Z</dcterms:created>
  <dcterms:modified xsi:type="dcterms:W3CDTF">2026-02-09T20:11:18Z</dcterms:modified>
</cp:coreProperties>
</file>